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3c48bbed23380e/Documents/^N1 KATE'S DOCUMENTS/Budget/FY 25-26/"/>
    </mc:Choice>
  </mc:AlternateContent>
  <xr:revisionPtr revIDLastSave="2" documentId="8_{2AE677EF-E7C0-4D9F-A294-E862A6450A7D}" xr6:coauthVersionLast="47" xr6:coauthVersionMax="47" xr10:uidLastSave="{F3771AFC-BF7D-472F-A784-926E4BD5FD47}"/>
  <bookViews>
    <workbookView xWindow="-120" yWindow="-120" windowWidth="29040" windowHeight="15720" firstSheet="4" activeTab="6" xr2:uid="{CD12BD7E-01E6-49ED-9956-143384657D4E}"/>
  </bookViews>
  <sheets>
    <sheet name="Oct 2025" sheetId="1" r:id="rId1"/>
    <sheet name="LCM Oct" sheetId="2" r:id="rId2"/>
    <sheet name="Nov 2025" sheetId="3" r:id="rId3"/>
    <sheet name="LCM Nov" sheetId="4" r:id="rId4"/>
    <sheet name="Dec 2025" sheetId="5" r:id="rId5"/>
    <sheet name="LCM Dec" sheetId="6" r:id="rId6"/>
    <sheet name="Jan 2026" sheetId="7" r:id="rId7"/>
    <sheet name="LCM Jan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1" i="2"/>
  <c r="H20" i="2" s="1"/>
  <c r="H12" i="2"/>
  <c r="H13" i="2"/>
  <c r="H14" i="2"/>
  <c r="H15" i="2"/>
  <c r="H16" i="2"/>
  <c r="G20" i="2"/>
  <c r="G33" i="2" s="1"/>
  <c r="G30" i="2"/>
  <c r="G44" i="2"/>
  <c r="G52" i="2" s="1"/>
  <c r="G50" i="2"/>
  <c r="G54" i="2" l="1"/>
  <c r="G51" i="8" l="1"/>
  <c r="G45" i="8"/>
  <c r="G53" i="8" s="1"/>
  <c r="G31" i="8"/>
  <c r="G20" i="8"/>
  <c r="H16" i="8"/>
  <c r="H15" i="8"/>
  <c r="H14" i="8"/>
  <c r="H13" i="8"/>
  <c r="H12" i="8"/>
  <c r="H11" i="8"/>
  <c r="H10" i="8"/>
  <c r="H9" i="8"/>
  <c r="H20" i="8" s="1"/>
  <c r="H8" i="8"/>
  <c r="H7" i="8"/>
  <c r="H6" i="8"/>
  <c r="E45" i="7"/>
  <c r="E15" i="7"/>
  <c r="G51" i="6"/>
  <c r="G45" i="6"/>
  <c r="G53" i="6" s="1"/>
  <c r="G31" i="6"/>
  <c r="G20" i="6"/>
  <c r="G34" i="6" s="1"/>
  <c r="G55" i="6" s="1"/>
  <c r="H16" i="6"/>
  <c r="H15" i="6"/>
  <c r="H14" i="6"/>
  <c r="H13" i="6"/>
  <c r="H12" i="6"/>
  <c r="H11" i="6"/>
  <c r="H10" i="6"/>
  <c r="H9" i="6"/>
  <c r="H20" i="6" s="1"/>
  <c r="H8" i="6"/>
  <c r="H7" i="6"/>
  <c r="H6" i="6"/>
  <c r="F45" i="5"/>
  <c r="H45" i="5" s="1"/>
  <c r="E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H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F15" i="5"/>
  <c r="H15" i="5" s="1"/>
  <c r="E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G5" i="5"/>
  <c r="H4" i="5"/>
  <c r="G4" i="5"/>
  <c r="H3" i="5"/>
  <c r="G3" i="5"/>
  <c r="H10" i="3"/>
  <c r="H10" i="4"/>
  <c r="G51" i="4"/>
  <c r="G45" i="4"/>
  <c r="G53" i="4" s="1"/>
  <c r="G31" i="4"/>
  <c r="G20" i="4"/>
  <c r="H16" i="4"/>
  <c r="H15" i="4"/>
  <c r="H14" i="4"/>
  <c r="H13" i="4"/>
  <c r="H12" i="4"/>
  <c r="H11" i="4"/>
  <c r="H9" i="4"/>
  <c r="H8" i="4"/>
  <c r="H20" i="4" s="1"/>
  <c r="H7" i="4"/>
  <c r="H6" i="4"/>
  <c r="F45" i="3"/>
  <c r="I45" i="3" s="1"/>
  <c r="E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H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F15" i="3"/>
  <c r="H15" i="3" s="1"/>
  <c r="E15" i="3"/>
  <c r="H14" i="3"/>
  <c r="G14" i="3"/>
  <c r="H13" i="3"/>
  <c r="G13" i="3"/>
  <c r="H12" i="3"/>
  <c r="G12" i="3"/>
  <c r="H11" i="3"/>
  <c r="G11" i="3"/>
  <c r="G10" i="3"/>
  <c r="H9" i="3"/>
  <c r="G9" i="3"/>
  <c r="H8" i="3"/>
  <c r="G8" i="3"/>
  <c r="H7" i="3"/>
  <c r="G7" i="3"/>
  <c r="H6" i="3"/>
  <c r="G6" i="3"/>
  <c r="G5" i="3"/>
  <c r="H4" i="3"/>
  <c r="G4" i="3"/>
  <c r="H3" i="3"/>
  <c r="G3" i="3"/>
  <c r="G34" i="8" l="1"/>
  <c r="G55" i="8" s="1"/>
  <c r="I45" i="5"/>
  <c r="G45" i="5"/>
  <c r="G15" i="5"/>
  <c r="G45" i="3"/>
  <c r="G15" i="3"/>
  <c r="G34" i="4"/>
  <c r="G55" i="4" s="1"/>
  <c r="H45" i="3"/>
  <c r="E15" i="1"/>
  <c r="F45" i="1"/>
  <c r="H45" i="1" s="1"/>
  <c r="E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H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F15" i="1"/>
  <c r="H15" i="1" s="1"/>
  <c r="H14" i="1"/>
  <c r="G14" i="1"/>
  <c r="H13" i="1"/>
  <c r="G13" i="1"/>
  <c r="H12" i="1"/>
  <c r="G12" i="1"/>
  <c r="H11" i="1"/>
  <c r="G11" i="1"/>
  <c r="G10" i="1"/>
  <c r="H9" i="1"/>
  <c r="G9" i="1"/>
  <c r="H8" i="1"/>
  <c r="G8" i="1"/>
  <c r="H7" i="1"/>
  <c r="G7" i="1"/>
  <c r="H6" i="1"/>
  <c r="G6" i="1"/>
  <c r="G5" i="1"/>
  <c r="H4" i="1"/>
  <c r="G4" i="1"/>
  <c r="H3" i="1"/>
  <c r="G3" i="1"/>
  <c r="I45" i="1" l="1"/>
  <c r="G45" i="1"/>
  <c r="G15" i="1"/>
</calcChain>
</file>

<file path=xl/sharedStrings.xml><?xml version="1.0" encoding="utf-8"?>
<sst xmlns="http://schemas.openxmlformats.org/spreadsheetml/2006/main" count="651" uniqueCount="168">
  <si>
    <t>INCOME</t>
  </si>
  <si>
    <t>Remaining</t>
  </si>
  <si>
    <t>101-603</t>
  </si>
  <si>
    <t>Bib Access</t>
  </si>
  <si>
    <t>11 VLC members PT</t>
  </si>
  <si>
    <t>10 VLC libraries -seat price may increase as VLC is switching ILS</t>
  </si>
  <si>
    <t>101-605/606</t>
  </si>
  <si>
    <t>OverDrive Products</t>
  </si>
  <si>
    <t>Incl. content (.16 per cap)and plat fee</t>
  </si>
  <si>
    <t>101-613</t>
  </si>
  <si>
    <t>Annual Meeting</t>
  </si>
  <si>
    <t>$30/pp</t>
  </si>
  <si>
    <t>101-615</t>
  </si>
  <si>
    <t>Interloan Services</t>
  </si>
  <si>
    <t>$5.50/bib</t>
  </si>
  <si>
    <t>$5.50/bib  non-WPLC members</t>
  </si>
  <si>
    <t>101-616</t>
  </si>
  <si>
    <t>Admin Fees-Invoice Billing</t>
  </si>
  <si>
    <t>101-617</t>
  </si>
  <si>
    <t>Movie Lic Pass Thru</t>
  </si>
  <si>
    <t>$100 discount</t>
  </si>
  <si>
    <t>24 libraries participate</t>
  </si>
  <si>
    <t>101-618</t>
  </si>
  <si>
    <t>Dental Insurance Pass Thru</t>
  </si>
  <si>
    <t>3 subscribers and spouses ($180/mo)</t>
  </si>
  <si>
    <t>101-622</t>
  </si>
  <si>
    <t>Sponsorships-Annual Meeting</t>
  </si>
  <si>
    <t>101-540</t>
  </si>
  <si>
    <t>State Aid (16/2) &amp; Density</t>
  </si>
  <si>
    <t>State Aid $.533986</t>
  </si>
  <si>
    <t>101-628</t>
  </si>
  <si>
    <t>State Aid (16/4 - Member  Fees)</t>
  </si>
  <si>
    <t>101-665</t>
  </si>
  <si>
    <t>Interest</t>
  </si>
  <si>
    <t>4.7% average</t>
  </si>
  <si>
    <t>101-692</t>
  </si>
  <si>
    <t>Miscellaneous</t>
  </si>
  <si>
    <t>Jane's computer, Lib 2.0 conference</t>
  </si>
  <si>
    <t>credit card points</t>
  </si>
  <si>
    <t>TOTALS</t>
  </si>
  <si>
    <t>EXPENSES</t>
  </si>
  <si>
    <t>101-702</t>
  </si>
  <si>
    <t>Salaries</t>
  </si>
  <si>
    <t>4% S/J, 6% K, S/J payout</t>
  </si>
  <si>
    <t>4% increase</t>
  </si>
  <si>
    <t>101-704</t>
  </si>
  <si>
    <t>Taxes-Payroll</t>
  </si>
  <si>
    <t>101-711</t>
  </si>
  <si>
    <t>Retirement-IRA/SEP</t>
  </si>
  <si>
    <t>based on salaries</t>
  </si>
  <si>
    <t>101-712</t>
  </si>
  <si>
    <t>Health Insurance</t>
  </si>
  <si>
    <t>$245/mo</t>
  </si>
  <si>
    <t>$900-K/$700-A per mo</t>
  </si>
  <si>
    <t>101-727</t>
  </si>
  <si>
    <t>Supplies/Software</t>
  </si>
  <si>
    <t>ink,etc, security, website, domain, Onedrive, gmail, QB</t>
  </si>
  <si>
    <t>office supplies, ink, security, domain, OneDrive, gmail, QB</t>
  </si>
  <si>
    <t>101-729</t>
  </si>
  <si>
    <t>Books/Subscriptions</t>
  </si>
  <si>
    <t>MIRS, LJ, Zoom</t>
  </si>
  <si>
    <t>LJ, Zoom</t>
  </si>
  <si>
    <t>101-730</t>
  </si>
  <si>
    <t>Postage</t>
  </si>
  <si>
    <t>stamps $.03 inc</t>
  </si>
  <si>
    <t>.78/stamp</t>
  </si>
  <si>
    <t>101-732</t>
  </si>
  <si>
    <t>Bank Fees</t>
  </si>
  <si>
    <t xml:space="preserve">No Positive pay, just ACH </t>
  </si>
  <si>
    <t>101-802</t>
  </si>
  <si>
    <t>Contract Services</t>
  </si>
  <si>
    <t>Audit-Uniform Number change</t>
  </si>
  <si>
    <t>Auditor, Attorney</t>
  </si>
  <si>
    <t>101-806/807</t>
  </si>
  <si>
    <t>OverDrive CPC, MA, OC/OU</t>
  </si>
  <si>
    <t>101-808</t>
  </si>
  <si>
    <t>OverDrive Annual Fee</t>
  </si>
  <si>
    <t>101-810</t>
  </si>
  <si>
    <t>Movie License Pass Thru</t>
  </si>
  <si>
    <t>$100 discount-more libs joined</t>
  </si>
  <si>
    <t>$100/per lib discount</t>
  </si>
  <si>
    <t>101-812</t>
  </si>
  <si>
    <t>OCLC ILL Charges</t>
  </si>
  <si>
    <t>anticipated cost for ILL Program</t>
  </si>
  <si>
    <t>101-813</t>
  </si>
  <si>
    <t>OCLC Subscription</t>
  </si>
  <si>
    <t>101-814/817</t>
  </si>
  <si>
    <t>Special Projects</t>
  </si>
  <si>
    <t>Atlases, BookPage,eMags, Amazon, Brainfuse</t>
  </si>
  <si>
    <t>BookPage, eMags, Amazon, Hoopla, MAP</t>
  </si>
  <si>
    <t>101-818</t>
  </si>
  <si>
    <t>VLC Membership-Bib Access</t>
  </si>
  <si>
    <t>101-819</t>
  </si>
  <si>
    <t>Grants &amp; Lib Assoc Reimb</t>
  </si>
  <si>
    <t>Mimi Grants</t>
  </si>
  <si>
    <t>$900 reimburse/Lib Assoc/ThinkSpace</t>
  </si>
  <si>
    <t>101-821</t>
  </si>
  <si>
    <t>Delivery</t>
  </si>
  <si>
    <t>$1996.25 x 48</t>
  </si>
  <si>
    <t>3 day-$2,870.28 x 48=$137,773.44 ($6,200+)</t>
  </si>
  <si>
    <t>101-825/957</t>
  </si>
  <si>
    <t>Insurance-Liab/WC/D&amp;O</t>
  </si>
  <si>
    <t>101-826</t>
  </si>
  <si>
    <t>101-827</t>
  </si>
  <si>
    <t>Professional Services</t>
  </si>
  <si>
    <t>MCDA, MLA, ALA, MCLS, job posting, Caro Chamber</t>
  </si>
  <si>
    <t>LCM, MLA, ALA, MCLS</t>
  </si>
  <si>
    <t>101-851</t>
  </si>
  <si>
    <t>Telephone/Internet</t>
  </si>
  <si>
    <t>101-862</t>
  </si>
  <si>
    <t>Conference Reg/CE</t>
  </si>
  <si>
    <t>MLA, PLA, ThinkSpace, Speakers, DEI lib 2.0, TechSparks</t>
  </si>
  <si>
    <t>MLA, PLA, Speakers, Annual Meeting</t>
  </si>
  <si>
    <t>101-863</t>
  </si>
  <si>
    <r>
      <t>Travel-</t>
    </r>
    <r>
      <rPr>
        <sz val="9.5"/>
        <rFont val="Aptos Narrow"/>
        <family val="2"/>
        <scheme val="minor"/>
      </rPr>
      <t>Mileage, hotel, meals</t>
    </r>
  </si>
  <si>
    <t>101-940</t>
  </si>
  <si>
    <t>Rent</t>
  </si>
  <si>
    <t>$500/mo</t>
  </si>
  <si>
    <t>101-960</t>
  </si>
  <si>
    <t>Miscellaneous Expense</t>
  </si>
  <si>
    <t>retirement cards, flowers, snacks @ meetings, job search</t>
  </si>
  <si>
    <t>101-970</t>
  </si>
  <si>
    <t>Equipment</t>
  </si>
  <si>
    <t>Through October</t>
  </si>
  <si>
    <t>Budget 2025-2026</t>
  </si>
  <si>
    <t>2025-2026 Budget</t>
  </si>
  <si>
    <t>ACH Payments</t>
  </si>
  <si>
    <t>October</t>
  </si>
  <si>
    <t>Library Cooperatives of Michigan</t>
  </si>
  <si>
    <t>BUDGET</t>
  </si>
  <si>
    <t xml:space="preserve">REMAINING </t>
  </si>
  <si>
    <t>MEMBERSHIP</t>
  </si>
  <si>
    <t>Detroit Library Cooperative</t>
  </si>
  <si>
    <t>Lakeland Library Cooperative</t>
  </si>
  <si>
    <t>Mideastern Michigan Library Cooperative</t>
  </si>
  <si>
    <t>Mid-Michigan Library League</t>
  </si>
  <si>
    <t>Northland Library Cooperative</t>
  </si>
  <si>
    <t>Southwest Michigan Library Cooperative</t>
  </si>
  <si>
    <t>Suburban Library Cooperative</t>
  </si>
  <si>
    <t>Superiorland Library Cooperative</t>
  </si>
  <si>
    <t>The Library Network</t>
  </si>
  <si>
    <t>White Pine Library Cooperative</t>
  </si>
  <si>
    <t>Woodlands Library Cooperative</t>
  </si>
  <si>
    <t>TOTAL INCOME</t>
  </si>
  <si>
    <t>TOTAL EXPENSES</t>
  </si>
  <si>
    <t>TOTAL AVAILABLE</t>
  </si>
  <si>
    <t>CONTINUING EDUCATION</t>
  </si>
  <si>
    <t>*** Continuing Education is the combination of Small Libraries Big Impact and Collaborating Partners Funds</t>
  </si>
  <si>
    <t>At the October 14, 2022 MCDA/Partners Meeting there was a motion and approval to combine the accounts.</t>
  </si>
  <si>
    <t>REMAINING</t>
  </si>
  <si>
    <t>Previous Balance</t>
  </si>
  <si>
    <t>TOTAL BOTH ACCOUNTS</t>
  </si>
  <si>
    <t>2025-2026</t>
  </si>
  <si>
    <t>Previous Balance from 2024-2025</t>
  </si>
  <si>
    <t>TV for MLA booth</t>
  </si>
  <si>
    <t>Four website domains</t>
  </si>
  <si>
    <t>Logo MI Library Finder</t>
  </si>
  <si>
    <t># of Payments</t>
  </si>
  <si>
    <t>Amount</t>
  </si>
  <si>
    <t>Through November</t>
  </si>
  <si>
    <t>November</t>
  </si>
  <si>
    <t>Coop Ribbons for MLA</t>
  </si>
  <si>
    <t>Wordpress for milibraryfinder.org</t>
  </si>
  <si>
    <t xml:space="preserve">November </t>
  </si>
  <si>
    <t>Clio ILL</t>
  </si>
  <si>
    <t>December</t>
  </si>
  <si>
    <t>Through December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</si>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</sst>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u val="singleAccounting"/>
      <sz val="1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sz val="9.5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sz val="14"/>
      <color rgb="FF00B05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sz val="14"/>
      <color rgb="FF7030A0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0" fontId="5" fillId="0" borderId="0" xfId="0" applyFont="1"/>
    <xf numFmtId="44" fontId="4" fillId="0" borderId="0" xfId="1" applyFont="1"/>
    <xf numFmtId="0" fontId="6" fillId="0" borderId="0" xfId="0" applyFont="1"/>
    <xf numFmtId="164" fontId="6" fillId="0" borderId="0" xfId="0" applyNumberFormat="1" applyFont="1"/>
    <xf numFmtId="9" fontId="6" fillId="0" borderId="0" xfId="2" applyFont="1"/>
    <xf numFmtId="0" fontId="7" fillId="0" borderId="0" xfId="0" applyFont="1"/>
    <xf numFmtId="44" fontId="8" fillId="0" borderId="0" xfId="1" applyFont="1"/>
    <xf numFmtId="164" fontId="9" fillId="0" borderId="0" xfId="0" applyNumberFormat="1" applyFont="1"/>
    <xf numFmtId="9" fontId="7" fillId="0" borderId="0" xfId="0" applyNumberFormat="1" applyFont="1"/>
    <xf numFmtId="0" fontId="11" fillId="0" borderId="0" xfId="0" applyFont="1"/>
    <xf numFmtId="0" fontId="13" fillId="0" borderId="0" xfId="0" applyFont="1"/>
    <xf numFmtId="44" fontId="0" fillId="0" borderId="0" xfId="0" applyNumberFormat="1"/>
    <xf numFmtId="0" fontId="14" fillId="0" borderId="0" xfId="0" applyFont="1"/>
    <xf numFmtId="44" fontId="14" fillId="0" borderId="0" xfId="0" applyNumberFormat="1" applyFont="1"/>
    <xf numFmtId="0" fontId="15" fillId="0" borderId="0" xfId="0" applyFont="1"/>
    <xf numFmtId="44" fontId="15" fillId="0" borderId="0" xfId="0" applyNumberFormat="1" applyFont="1"/>
    <xf numFmtId="44" fontId="15" fillId="0" borderId="0" xfId="1" applyFont="1"/>
    <xf numFmtId="0" fontId="16" fillId="0" borderId="0" xfId="0" applyFont="1"/>
    <xf numFmtId="0" fontId="12" fillId="0" borderId="0" xfId="0" applyFont="1"/>
    <xf numFmtId="44" fontId="12" fillId="0" borderId="0" xfId="0" applyNumberFormat="1" applyFont="1"/>
    <xf numFmtId="14" fontId="12" fillId="0" borderId="0" xfId="0" applyNumberFormat="1" applyFont="1"/>
    <xf numFmtId="44" fontId="16" fillId="0" borderId="0" xfId="0" applyNumberFormat="1" applyFont="1"/>
    <xf numFmtId="0" fontId="17" fillId="0" borderId="0" xfId="0" applyFont="1"/>
    <xf numFmtId="0" fontId="18" fillId="0" borderId="0" xfId="0" applyFont="1"/>
    <xf numFmtId="44" fontId="17" fillId="0" borderId="0" xfId="0" applyNumberFormat="1" applyFont="1"/>
    <xf numFmtId="0" fontId="19" fillId="0" borderId="0" xfId="0" applyFont="1"/>
    <xf numFmtId="0" fontId="20" fillId="0" borderId="0" xfId="0" applyFont="1"/>
    <xf numFmtId="44" fontId="19" fillId="0" borderId="0" xfId="0" applyNumberFormat="1" applyFont="1"/>
    <xf numFmtId="44" fontId="20" fillId="0" borderId="0" xfId="0" applyNumberFormat="1" applyFont="1"/>
    <xf numFmtId="0" fontId="21" fillId="0" borderId="0" xfId="0" applyFont="1"/>
    <xf numFmtId="0" fontId="22" fillId="0" borderId="0" xfId="0" applyFont="1"/>
    <xf numFmtId="44" fontId="21" fillId="0" borderId="0" xfId="0" applyNumberFormat="1" applyFont="1"/>
    <xf numFmtId="44" fontId="13" fillId="0" borderId="0" xfId="0" applyNumberFormat="1" applyFont="1"/>
    <xf numFmtId="14" fontId="16" fillId="0" borderId="0" xfId="0" applyNumberFormat="1" applyFont="1"/>
    <xf numFmtId="8" fontId="6" fillId="0" borderId="0" xfId="0" applyNumberFormat="1" applyFont="1"/>
    <xf numFmtId="0" fontId="23" fillId="0" borderId="0" xfId="0" applyFont="1"/>
    <xf numFmtId="165" fontId="6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33BE-5CAA-4313-BB15-B3559D91DE44}">
  <sheetPr>
    <pageSetUpPr fitToPage="1"/>
  </sheetPr>
  <dimension ref="A1:O52"/>
  <sheetViews>
    <sheetView workbookViewId="0">
      <selection activeCell="F34" sqref="F34"/>
    </sheetView>
  </sheetViews>
  <sheetFormatPr defaultRowHeight="15" x14ac:dyDescent="0.25"/>
  <cols>
    <col min="1" max="1" width="17.140625" style="7" customWidth="1"/>
    <col min="2" max="2" width="12.140625" style="7" customWidth="1"/>
    <col min="3" max="3" width="9.140625" style="7"/>
    <col min="4" max="4" width="12.140625" style="7" customWidth="1"/>
    <col min="5" max="5" width="21.85546875" style="7" customWidth="1"/>
    <col min="6" max="6" width="17.28515625" style="7" customWidth="1"/>
    <col min="7" max="7" width="17.85546875" style="7" customWidth="1"/>
    <col min="8" max="8" width="0" style="7" hidden="1" customWidth="1"/>
    <col min="9" max="9" width="9.140625" style="10" hidden="1" customWidth="1"/>
    <col min="10" max="10" width="9.140625" style="10"/>
    <col min="11" max="15" width="9.140625" style="7"/>
  </cols>
  <sheetData>
    <row r="1" spans="1:15" ht="26.25" x14ac:dyDescent="0.4">
      <c r="A1" s="1"/>
      <c r="B1" s="2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3"/>
      <c r="B2" s="3" t="s">
        <v>0</v>
      </c>
      <c r="C2" s="3"/>
      <c r="D2" s="3"/>
      <c r="E2" s="4" t="s">
        <v>124</v>
      </c>
      <c r="F2" s="4" t="s">
        <v>123</v>
      </c>
      <c r="G2" s="3" t="s">
        <v>1</v>
      </c>
      <c r="H2" s="3"/>
      <c r="I2" s="5"/>
      <c r="J2" s="5"/>
      <c r="K2" s="3"/>
      <c r="L2" s="3"/>
      <c r="M2" s="3"/>
      <c r="N2" s="3"/>
      <c r="O2" s="3"/>
    </row>
    <row r="3" spans="1:15" x14ac:dyDescent="0.25">
      <c r="A3" s="7" t="s">
        <v>2</v>
      </c>
      <c r="B3" s="7" t="s">
        <v>3</v>
      </c>
      <c r="E3" s="6">
        <v>2232</v>
      </c>
      <c r="F3" s="8"/>
      <c r="G3" s="8">
        <f>E3-F3</f>
        <v>2232</v>
      </c>
      <c r="H3" s="9" t="e">
        <f>F3/#REF!</f>
        <v>#REF!</v>
      </c>
      <c r="I3" s="10" t="s">
        <v>4</v>
      </c>
      <c r="J3" s="10" t="s">
        <v>5</v>
      </c>
    </row>
    <row r="4" spans="1:15" x14ac:dyDescent="0.25">
      <c r="A4" s="7" t="s">
        <v>6</v>
      </c>
      <c r="B4" s="7" t="s">
        <v>7</v>
      </c>
      <c r="E4" s="6">
        <v>64000</v>
      </c>
      <c r="F4" s="8">
        <v>1915.42</v>
      </c>
      <c r="G4" s="8">
        <f t="shared" ref="G4:G15" si="0">E4-F4</f>
        <v>62084.58</v>
      </c>
      <c r="H4" s="9" t="e">
        <f>F4/#REF!</f>
        <v>#REF!</v>
      </c>
      <c r="J4" s="10" t="s">
        <v>8</v>
      </c>
    </row>
    <row r="5" spans="1:15" x14ac:dyDescent="0.25">
      <c r="A5" s="7" t="s">
        <v>9</v>
      </c>
      <c r="B5" s="7" t="s">
        <v>10</v>
      </c>
      <c r="E5" s="6">
        <v>2100</v>
      </c>
      <c r="F5" s="8">
        <v>1120</v>
      </c>
      <c r="G5" s="8">
        <f t="shared" si="0"/>
        <v>980</v>
      </c>
      <c r="H5" s="9"/>
      <c r="J5" s="10" t="s">
        <v>11</v>
      </c>
    </row>
    <row r="6" spans="1:15" x14ac:dyDescent="0.25">
      <c r="A6" s="7" t="s">
        <v>12</v>
      </c>
      <c r="B6" s="7" t="s">
        <v>13</v>
      </c>
      <c r="E6" s="6">
        <v>3500</v>
      </c>
      <c r="F6" s="8"/>
      <c r="G6" s="8">
        <f t="shared" si="0"/>
        <v>3500</v>
      </c>
      <c r="H6" s="9" t="e">
        <f>F6/#REF!</f>
        <v>#REF!</v>
      </c>
      <c r="I6" s="10" t="s">
        <v>14</v>
      </c>
      <c r="J6" s="10" t="s">
        <v>15</v>
      </c>
    </row>
    <row r="7" spans="1:15" x14ac:dyDescent="0.25">
      <c r="A7" s="7" t="s">
        <v>16</v>
      </c>
      <c r="B7" s="7" t="s">
        <v>17</v>
      </c>
      <c r="E7" s="6">
        <v>4800</v>
      </c>
      <c r="F7" s="8">
        <v>205</v>
      </c>
      <c r="G7" s="8">
        <f t="shared" si="0"/>
        <v>4595</v>
      </c>
      <c r="H7" s="9" t="e">
        <f>F7/#REF!</f>
        <v>#REF!</v>
      </c>
    </row>
    <row r="8" spans="1:15" x14ac:dyDescent="0.25">
      <c r="A8" s="7" t="s">
        <v>18</v>
      </c>
      <c r="B8" s="7" t="s">
        <v>19</v>
      </c>
      <c r="E8" s="6">
        <v>5500</v>
      </c>
      <c r="F8" s="8"/>
      <c r="G8" s="8">
        <f t="shared" si="0"/>
        <v>5500</v>
      </c>
      <c r="H8" s="9" t="e">
        <f>F8/#REF!</f>
        <v>#REF!</v>
      </c>
      <c r="I8" s="10" t="s">
        <v>20</v>
      </c>
      <c r="J8" s="10" t="s">
        <v>21</v>
      </c>
    </row>
    <row r="9" spans="1:15" x14ac:dyDescent="0.25">
      <c r="A9" s="7" t="s">
        <v>22</v>
      </c>
      <c r="B9" s="7" t="s">
        <v>23</v>
      </c>
      <c r="E9" s="6">
        <v>2300</v>
      </c>
      <c r="F9" s="8">
        <v>62.08</v>
      </c>
      <c r="G9" s="8">
        <f t="shared" si="0"/>
        <v>2237.92</v>
      </c>
      <c r="H9" s="9" t="e">
        <f>F9/#REF!</f>
        <v>#REF!</v>
      </c>
      <c r="J9" s="10" t="s">
        <v>24</v>
      </c>
    </row>
    <row r="10" spans="1:15" x14ac:dyDescent="0.25">
      <c r="A10" s="7" t="s">
        <v>25</v>
      </c>
      <c r="B10" s="7" t="s">
        <v>26</v>
      </c>
      <c r="E10" s="6">
        <v>1600</v>
      </c>
      <c r="F10" s="8"/>
      <c r="G10" s="8">
        <f t="shared" si="0"/>
        <v>1600</v>
      </c>
      <c r="H10" s="9"/>
    </row>
    <row r="11" spans="1:15" x14ac:dyDescent="0.25">
      <c r="A11" s="7" t="s">
        <v>27</v>
      </c>
      <c r="B11" s="7" t="s">
        <v>28</v>
      </c>
      <c r="E11" s="6">
        <v>278000</v>
      </c>
      <c r="F11" s="8"/>
      <c r="G11" s="8">
        <f t="shared" si="0"/>
        <v>278000</v>
      </c>
      <c r="H11" s="9" t="e">
        <f>F11/#REF!</f>
        <v>#REF!</v>
      </c>
      <c r="J11" s="10" t="s">
        <v>29</v>
      </c>
    </row>
    <row r="12" spans="1:15" x14ac:dyDescent="0.25">
      <c r="A12" s="7" t="s">
        <v>30</v>
      </c>
      <c r="B12" s="7" t="s">
        <v>31</v>
      </c>
      <c r="E12" s="6">
        <v>197000</v>
      </c>
      <c r="F12" s="8">
        <v>49017.56</v>
      </c>
      <c r="G12" s="8">
        <f t="shared" si="0"/>
        <v>147982.44</v>
      </c>
      <c r="H12" s="9" t="e">
        <f>F12/#REF!</f>
        <v>#REF!</v>
      </c>
    </row>
    <row r="13" spans="1:15" x14ac:dyDescent="0.25">
      <c r="A13" s="7" t="s">
        <v>32</v>
      </c>
      <c r="B13" s="7" t="s">
        <v>33</v>
      </c>
      <c r="E13" s="6">
        <v>30000</v>
      </c>
      <c r="F13" s="8">
        <v>2575.52</v>
      </c>
      <c r="G13" s="8">
        <f t="shared" si="0"/>
        <v>27424.48</v>
      </c>
      <c r="H13" s="9" t="e">
        <f>F13/#REF!</f>
        <v>#REF!</v>
      </c>
      <c r="J13" s="10" t="s">
        <v>34</v>
      </c>
    </row>
    <row r="14" spans="1:15" ht="17.25" x14ac:dyDescent="0.4">
      <c r="A14" s="7" t="s">
        <v>35</v>
      </c>
      <c r="B14" s="7" t="s">
        <v>36</v>
      </c>
      <c r="E14" s="11">
        <v>700</v>
      </c>
      <c r="F14" s="12"/>
      <c r="G14" s="12">
        <f t="shared" si="0"/>
        <v>700</v>
      </c>
      <c r="H14" s="9" t="e">
        <f>F14/#REF!</f>
        <v>#REF!</v>
      </c>
      <c r="I14" s="10" t="s">
        <v>37</v>
      </c>
      <c r="J14" s="10" t="s">
        <v>38</v>
      </c>
    </row>
    <row r="15" spans="1:15" x14ac:dyDescent="0.25">
      <c r="B15" s="7" t="s">
        <v>39</v>
      </c>
      <c r="E15" s="8">
        <f>SUM(E3:E14)</f>
        <v>591732</v>
      </c>
      <c r="F15" s="8">
        <f>SUM(F3:F14)</f>
        <v>54895.579999999994</v>
      </c>
      <c r="G15" s="8">
        <f t="shared" si="0"/>
        <v>536836.42000000004</v>
      </c>
      <c r="H15" s="9" t="e">
        <f>F15/#REF!</f>
        <v>#REF!</v>
      </c>
    </row>
    <row r="17" spans="1:15" x14ac:dyDescent="0.25">
      <c r="A17" s="3"/>
      <c r="B17" s="3" t="s">
        <v>40</v>
      </c>
      <c r="C17" s="3"/>
      <c r="D17" s="3"/>
      <c r="E17" s="3" t="s">
        <v>124</v>
      </c>
      <c r="F17" s="3" t="s">
        <v>123</v>
      </c>
      <c r="G17" s="3" t="s">
        <v>1</v>
      </c>
      <c r="H17" s="3"/>
      <c r="I17" s="5"/>
      <c r="J17" s="5"/>
      <c r="K17" s="3"/>
      <c r="L17" s="3"/>
      <c r="M17" s="3"/>
      <c r="N17" s="3"/>
      <c r="O17" s="3"/>
    </row>
    <row r="18" spans="1:15" x14ac:dyDescent="0.25">
      <c r="A18" s="7" t="s">
        <v>41</v>
      </c>
      <c r="B18" s="7" t="s">
        <v>42</v>
      </c>
      <c r="E18" s="6">
        <v>159000</v>
      </c>
      <c r="F18" s="8">
        <v>12140.27</v>
      </c>
      <c r="G18" s="8">
        <f t="shared" ref="G18:G44" si="1">E18-F18</f>
        <v>146859.73000000001</v>
      </c>
      <c r="H18" s="9" t="e">
        <f>F18/#REF!</f>
        <v>#REF!</v>
      </c>
      <c r="I18" s="10" t="s">
        <v>43</v>
      </c>
      <c r="J18" s="10" t="s">
        <v>44</v>
      </c>
    </row>
    <row r="19" spans="1:15" x14ac:dyDescent="0.25">
      <c r="A19" s="7" t="s">
        <v>45</v>
      </c>
      <c r="B19" s="7" t="s">
        <v>46</v>
      </c>
      <c r="E19" s="6">
        <v>3000</v>
      </c>
      <c r="F19" s="8">
        <v>176.04</v>
      </c>
      <c r="G19" s="8">
        <f t="shared" si="1"/>
        <v>2823.96</v>
      </c>
      <c r="H19" s="9" t="e">
        <f>F19/#REF!</f>
        <v>#REF!</v>
      </c>
    </row>
    <row r="20" spans="1:15" x14ac:dyDescent="0.25">
      <c r="A20" s="7" t="s">
        <v>47</v>
      </c>
      <c r="B20" s="7" t="s">
        <v>48</v>
      </c>
      <c r="E20" s="6">
        <v>24000</v>
      </c>
      <c r="F20" s="8">
        <v>1821.05</v>
      </c>
      <c r="G20" s="8">
        <f t="shared" si="1"/>
        <v>22178.95</v>
      </c>
      <c r="H20" s="9" t="e">
        <f>F20/#REF!</f>
        <v>#REF!</v>
      </c>
      <c r="I20" s="10" t="s">
        <v>49</v>
      </c>
    </row>
    <row r="21" spans="1:15" x14ac:dyDescent="0.25">
      <c r="A21" s="7" t="s">
        <v>50</v>
      </c>
      <c r="B21" s="7" t="s">
        <v>51</v>
      </c>
      <c r="E21" s="6">
        <v>19200</v>
      </c>
      <c r="F21" s="8">
        <v>31</v>
      </c>
      <c r="G21" s="8">
        <f t="shared" si="1"/>
        <v>19169</v>
      </c>
      <c r="H21" s="9" t="e">
        <f>F21/#REF!</f>
        <v>#REF!</v>
      </c>
      <c r="I21" s="10" t="s">
        <v>52</v>
      </c>
      <c r="J21" s="10" t="s">
        <v>53</v>
      </c>
    </row>
    <row r="22" spans="1:15" x14ac:dyDescent="0.25">
      <c r="A22" s="7" t="s">
        <v>54</v>
      </c>
      <c r="B22" s="7" t="s">
        <v>55</v>
      </c>
      <c r="E22" s="6">
        <v>6000</v>
      </c>
      <c r="F22" s="8">
        <v>297.18</v>
      </c>
      <c r="G22" s="8">
        <f t="shared" si="1"/>
        <v>5702.82</v>
      </c>
      <c r="H22" s="9" t="e">
        <f>F22/#REF!</f>
        <v>#REF!</v>
      </c>
      <c r="I22" s="10" t="s">
        <v>56</v>
      </c>
      <c r="J22" s="10" t="s">
        <v>57</v>
      </c>
    </row>
    <row r="23" spans="1:15" x14ac:dyDescent="0.25">
      <c r="A23" s="7" t="s">
        <v>58</v>
      </c>
      <c r="B23" s="7" t="s">
        <v>59</v>
      </c>
      <c r="E23" s="6">
        <v>300</v>
      </c>
      <c r="F23" s="8"/>
      <c r="G23" s="8">
        <f t="shared" si="1"/>
        <v>300</v>
      </c>
      <c r="H23" s="9" t="e">
        <f>F23/#REF!</f>
        <v>#REF!</v>
      </c>
      <c r="I23" s="10" t="s">
        <v>60</v>
      </c>
      <c r="J23" s="10" t="s">
        <v>61</v>
      </c>
    </row>
    <row r="24" spans="1:15" x14ac:dyDescent="0.25">
      <c r="A24" s="7" t="s">
        <v>62</v>
      </c>
      <c r="B24" s="7" t="s">
        <v>63</v>
      </c>
      <c r="E24" s="6">
        <v>300</v>
      </c>
      <c r="F24" s="8"/>
      <c r="G24" s="8">
        <f t="shared" si="1"/>
        <v>300</v>
      </c>
      <c r="H24" s="9" t="e">
        <f>F24/#REF!</f>
        <v>#REF!</v>
      </c>
      <c r="I24" s="10" t="s">
        <v>64</v>
      </c>
      <c r="J24" s="10" t="s">
        <v>65</v>
      </c>
    </row>
    <row r="25" spans="1:15" x14ac:dyDescent="0.25">
      <c r="A25" s="7" t="s">
        <v>66</v>
      </c>
      <c r="B25" s="7" t="s">
        <v>67</v>
      </c>
      <c r="E25" s="6">
        <v>240</v>
      </c>
      <c r="F25" s="8">
        <v>20</v>
      </c>
      <c r="G25" s="8">
        <f t="shared" si="1"/>
        <v>220</v>
      </c>
      <c r="H25" s="9" t="e">
        <f>F25/#REF!</f>
        <v>#REF!</v>
      </c>
      <c r="J25" s="10" t="s">
        <v>68</v>
      </c>
    </row>
    <row r="26" spans="1:15" x14ac:dyDescent="0.25">
      <c r="A26" s="7" t="s">
        <v>69</v>
      </c>
      <c r="B26" s="7" t="s">
        <v>70</v>
      </c>
      <c r="E26" s="6">
        <v>8000</v>
      </c>
      <c r="F26" s="8"/>
      <c r="G26" s="8">
        <f t="shared" si="1"/>
        <v>8000</v>
      </c>
      <c r="H26" s="9" t="e">
        <f>F26/#REF!</f>
        <v>#REF!</v>
      </c>
      <c r="I26" s="10" t="s">
        <v>71</v>
      </c>
      <c r="J26" s="10" t="s">
        <v>72</v>
      </c>
    </row>
    <row r="27" spans="1:15" x14ac:dyDescent="0.25">
      <c r="A27" s="7" t="s">
        <v>73</v>
      </c>
      <c r="B27" s="7" t="s">
        <v>74</v>
      </c>
      <c r="E27" s="6">
        <v>58000</v>
      </c>
      <c r="F27" s="8">
        <v>6102.05</v>
      </c>
      <c r="G27" s="8">
        <f t="shared" si="1"/>
        <v>51897.95</v>
      </c>
      <c r="H27" s="9" t="e">
        <f>F27/#REF!</f>
        <v>#REF!</v>
      </c>
    </row>
    <row r="28" spans="1:15" x14ac:dyDescent="0.25">
      <c r="A28" s="7" t="s">
        <v>75</v>
      </c>
      <c r="B28" s="7" t="s">
        <v>76</v>
      </c>
      <c r="E28" s="6">
        <v>6000</v>
      </c>
      <c r="F28" s="8">
        <v>6000</v>
      </c>
      <c r="G28" s="8">
        <f t="shared" si="1"/>
        <v>0</v>
      </c>
      <c r="H28" s="9" t="e">
        <f>F28/#REF!</f>
        <v>#REF!</v>
      </c>
    </row>
    <row r="29" spans="1:15" x14ac:dyDescent="0.25">
      <c r="A29" s="7" t="s">
        <v>77</v>
      </c>
      <c r="B29" s="7" t="s">
        <v>78</v>
      </c>
      <c r="E29" s="6">
        <v>8100</v>
      </c>
      <c r="F29" s="8"/>
      <c r="G29" s="8">
        <f t="shared" si="1"/>
        <v>8100</v>
      </c>
      <c r="H29" s="9" t="e">
        <f>F29/#REF!</f>
        <v>#REF!</v>
      </c>
      <c r="I29" s="10" t="s">
        <v>79</v>
      </c>
      <c r="J29" s="10" t="s">
        <v>80</v>
      </c>
    </row>
    <row r="30" spans="1:15" x14ac:dyDescent="0.25">
      <c r="A30" s="7" t="s">
        <v>81</v>
      </c>
      <c r="B30" s="7" t="s">
        <v>82</v>
      </c>
      <c r="E30" s="6">
        <v>17700</v>
      </c>
      <c r="F30" s="8"/>
      <c r="G30" s="8">
        <v>18000</v>
      </c>
      <c r="H30" s="9" t="e">
        <f>F30/#REF!</f>
        <v>#REF!</v>
      </c>
      <c r="J30" s="10" t="s">
        <v>83</v>
      </c>
    </row>
    <row r="31" spans="1:15" x14ac:dyDescent="0.25">
      <c r="A31" s="7" t="s">
        <v>84</v>
      </c>
      <c r="B31" s="7" t="s">
        <v>85</v>
      </c>
      <c r="E31" s="6">
        <v>11000</v>
      </c>
      <c r="F31" s="8"/>
      <c r="G31" s="8">
        <v>11000</v>
      </c>
      <c r="H31" s="9" t="e">
        <f>F31/#REF!</f>
        <v>#REF!</v>
      </c>
    </row>
    <row r="32" spans="1:15" x14ac:dyDescent="0.25">
      <c r="A32" s="7" t="s">
        <v>86</v>
      </c>
      <c r="B32" s="7" t="s">
        <v>87</v>
      </c>
      <c r="E32" s="6">
        <v>30000</v>
      </c>
      <c r="F32" s="8"/>
      <c r="G32" s="8">
        <f t="shared" si="1"/>
        <v>30000</v>
      </c>
      <c r="H32" s="9" t="e">
        <f>F32/#REF!</f>
        <v>#REF!</v>
      </c>
      <c r="I32" s="10" t="s">
        <v>88</v>
      </c>
      <c r="J32" s="10" t="s">
        <v>89</v>
      </c>
    </row>
    <row r="33" spans="1:10" x14ac:dyDescent="0.25">
      <c r="A33" s="7" t="s">
        <v>90</v>
      </c>
      <c r="B33" s="7" t="s">
        <v>91</v>
      </c>
      <c r="E33" s="6">
        <v>2232</v>
      </c>
      <c r="F33" s="8"/>
      <c r="G33" s="8">
        <f t="shared" si="1"/>
        <v>2232</v>
      </c>
      <c r="H33" s="9" t="e">
        <f>F33/#REF!</f>
        <v>#REF!</v>
      </c>
    </row>
    <row r="34" spans="1:10" x14ac:dyDescent="0.25">
      <c r="A34" s="7" t="s">
        <v>92</v>
      </c>
      <c r="B34" s="7" t="s">
        <v>93</v>
      </c>
      <c r="E34" s="6">
        <v>60000</v>
      </c>
      <c r="F34" s="8">
        <v>3741.56</v>
      </c>
      <c r="G34" s="8">
        <f t="shared" si="1"/>
        <v>56258.44</v>
      </c>
      <c r="H34" s="9" t="e">
        <f>F34/#REF!</f>
        <v>#REF!</v>
      </c>
      <c r="I34" s="10" t="s">
        <v>94</v>
      </c>
      <c r="J34" s="10" t="s">
        <v>95</v>
      </c>
    </row>
    <row r="35" spans="1:10" x14ac:dyDescent="0.25">
      <c r="A35" s="7" t="s">
        <v>96</v>
      </c>
      <c r="B35" s="7" t="s">
        <v>97</v>
      </c>
      <c r="E35" s="6">
        <v>138000</v>
      </c>
      <c r="F35" s="8">
        <v>65664.89</v>
      </c>
      <c r="G35" s="8">
        <f t="shared" si="1"/>
        <v>72335.11</v>
      </c>
      <c r="H35" s="9" t="e">
        <f>F35/#REF!</f>
        <v>#REF!</v>
      </c>
      <c r="I35" s="10" t="s">
        <v>98</v>
      </c>
      <c r="J35" s="10" t="s">
        <v>99</v>
      </c>
    </row>
    <row r="36" spans="1:10" x14ac:dyDescent="0.25">
      <c r="A36" s="7" t="s">
        <v>100</v>
      </c>
      <c r="B36" s="7" t="s">
        <v>101</v>
      </c>
      <c r="E36" s="6">
        <v>2000</v>
      </c>
      <c r="F36" s="8"/>
      <c r="G36" s="8">
        <f t="shared" si="1"/>
        <v>2000</v>
      </c>
      <c r="H36" s="9" t="e">
        <f>F36/#REF!</f>
        <v>#REF!</v>
      </c>
    </row>
    <row r="37" spans="1:10" x14ac:dyDescent="0.25">
      <c r="A37" s="7" t="s">
        <v>102</v>
      </c>
      <c r="B37" s="7" t="s">
        <v>23</v>
      </c>
      <c r="E37" s="6">
        <v>2100</v>
      </c>
      <c r="F37" s="8">
        <v>186.24</v>
      </c>
      <c r="G37" s="8">
        <f t="shared" si="1"/>
        <v>1913.76</v>
      </c>
      <c r="H37" s="9" t="e">
        <f>F37/#REF!</f>
        <v>#REF!</v>
      </c>
    </row>
    <row r="38" spans="1:10" x14ac:dyDescent="0.25">
      <c r="A38" s="7" t="s">
        <v>103</v>
      </c>
      <c r="B38" s="7" t="s">
        <v>104</v>
      </c>
      <c r="E38" s="6">
        <v>1500</v>
      </c>
      <c r="F38" s="8">
        <v>300</v>
      </c>
      <c r="G38" s="8">
        <f t="shared" si="1"/>
        <v>1200</v>
      </c>
      <c r="H38" s="9" t="e">
        <f>F38/#REF!</f>
        <v>#REF!</v>
      </c>
      <c r="I38" s="10" t="s">
        <v>105</v>
      </c>
      <c r="J38" s="10" t="s">
        <v>106</v>
      </c>
    </row>
    <row r="39" spans="1:10" x14ac:dyDescent="0.25">
      <c r="A39" s="7" t="s">
        <v>107</v>
      </c>
      <c r="B39" s="7" t="s">
        <v>108</v>
      </c>
      <c r="E39" s="6">
        <v>3000</v>
      </c>
      <c r="F39" s="8">
        <v>125</v>
      </c>
      <c r="G39" s="8">
        <f t="shared" si="1"/>
        <v>2875</v>
      </c>
      <c r="H39" s="9" t="e">
        <f>F39/#REF!</f>
        <v>#REF!</v>
      </c>
    </row>
    <row r="40" spans="1:10" x14ac:dyDescent="0.25">
      <c r="A40" s="7" t="s">
        <v>109</v>
      </c>
      <c r="B40" s="7" t="s">
        <v>110</v>
      </c>
      <c r="E40" s="6">
        <v>10000</v>
      </c>
      <c r="F40" s="8">
        <v>2531.5700000000002</v>
      </c>
      <c r="G40" s="8">
        <f t="shared" si="1"/>
        <v>7468.43</v>
      </c>
      <c r="H40" s="9" t="e">
        <f>F40/#REF!</f>
        <v>#REF!</v>
      </c>
      <c r="I40" s="10" t="s">
        <v>111</v>
      </c>
      <c r="J40" s="10" t="s">
        <v>112</v>
      </c>
    </row>
    <row r="41" spans="1:10" x14ac:dyDescent="0.25">
      <c r="A41" s="7" t="s">
        <v>113</v>
      </c>
      <c r="B41" s="7" t="s">
        <v>114</v>
      </c>
      <c r="E41" s="6">
        <v>5000</v>
      </c>
      <c r="F41" s="8"/>
      <c r="G41" s="8">
        <f t="shared" si="1"/>
        <v>5000</v>
      </c>
      <c r="H41" s="9" t="e">
        <f>F41/#REF!</f>
        <v>#REF!</v>
      </c>
    </row>
    <row r="42" spans="1:10" x14ac:dyDescent="0.25">
      <c r="A42" s="7" t="s">
        <v>115</v>
      </c>
      <c r="B42" s="7" t="s">
        <v>116</v>
      </c>
      <c r="E42" s="6">
        <v>6000</v>
      </c>
      <c r="F42" s="8">
        <v>1000</v>
      </c>
      <c r="G42" s="8">
        <f t="shared" si="1"/>
        <v>5000</v>
      </c>
      <c r="H42" s="9" t="e">
        <f>F42/#REF!</f>
        <v>#REF!</v>
      </c>
      <c r="J42" s="10" t="s">
        <v>117</v>
      </c>
    </row>
    <row r="43" spans="1:10" x14ac:dyDescent="0.25">
      <c r="A43" s="7" t="s">
        <v>118</v>
      </c>
      <c r="B43" s="7" t="s">
        <v>119</v>
      </c>
      <c r="E43" s="6">
        <v>150</v>
      </c>
      <c r="F43" s="8"/>
      <c r="G43" s="8">
        <f t="shared" si="1"/>
        <v>150</v>
      </c>
      <c r="H43" s="9" t="e">
        <f>F43/#REF!</f>
        <v>#REF!</v>
      </c>
      <c r="I43" s="10" t="s">
        <v>120</v>
      </c>
    </row>
    <row r="44" spans="1:10" ht="17.25" x14ac:dyDescent="0.4">
      <c r="A44" s="7" t="s">
        <v>121</v>
      </c>
      <c r="B44" s="7" t="s">
        <v>122</v>
      </c>
      <c r="E44" s="11">
        <v>500</v>
      </c>
      <c r="F44" s="12"/>
      <c r="G44" s="12">
        <f t="shared" si="1"/>
        <v>500</v>
      </c>
      <c r="H44" s="9" t="e">
        <f>F44/#REF!</f>
        <v>#REF!</v>
      </c>
    </row>
    <row r="45" spans="1:10" x14ac:dyDescent="0.25">
      <c r="E45" s="8">
        <f>SUM(E18:E44)</f>
        <v>581322</v>
      </c>
      <c r="F45" s="8">
        <f>SUM(F18:F44)</f>
        <v>100136.85000000002</v>
      </c>
      <c r="G45" s="8">
        <f>SUM(G18:G44)</f>
        <v>481485.15</v>
      </c>
      <c r="H45" s="9" t="e">
        <f>F45/#REF!</f>
        <v>#REF!</v>
      </c>
      <c r="I45" s="13">
        <f>F45/E45</f>
        <v>0.1722571139574969</v>
      </c>
    </row>
    <row r="46" spans="1:10" x14ac:dyDescent="0.25">
      <c r="B46" s="14"/>
    </row>
    <row r="49" spans="1:8" x14ac:dyDescent="0.25">
      <c r="A49" s="7" t="s">
        <v>126</v>
      </c>
      <c r="B49" s="40" t="s">
        <v>157</v>
      </c>
      <c r="C49" s="40" t="s">
        <v>158</v>
      </c>
      <c r="E49" s="8"/>
      <c r="F49" s="8"/>
      <c r="G49" s="8"/>
      <c r="H49" s="9"/>
    </row>
    <row r="50" spans="1:8" x14ac:dyDescent="0.25">
      <c r="A50" s="7" t="s">
        <v>127</v>
      </c>
      <c r="B50" s="7">
        <v>3</v>
      </c>
      <c r="C50" s="39">
        <v>940</v>
      </c>
      <c r="E50" s="8"/>
      <c r="F50" s="8"/>
      <c r="G50" s="8"/>
      <c r="H50" s="9"/>
    </row>
    <row r="51" spans="1:8" x14ac:dyDescent="0.25">
      <c r="E51" s="8"/>
      <c r="F51" s="8"/>
      <c r="G51" s="8"/>
      <c r="H51" s="9"/>
    </row>
    <row r="52" spans="1:8" x14ac:dyDescent="0.25">
      <c r="E52" s="8"/>
      <c r="F52" s="8"/>
      <c r="G52" s="8"/>
      <c r="H52" s="9"/>
    </row>
  </sheetData>
  <pageMargins left="0.7" right="0.7" top="0.75" bottom="0.75" header="0.3" footer="0.3"/>
  <pageSetup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177F-5D7D-45CD-B698-889D2577A263}">
  <sheetPr>
    <pageSetUpPr fitToPage="1"/>
  </sheetPr>
  <dimension ref="A1:H54"/>
  <sheetViews>
    <sheetView workbookViewId="0">
      <selection activeCell="G19" sqref="G19"/>
    </sheetView>
  </sheetViews>
  <sheetFormatPr defaultRowHeight="15" x14ac:dyDescent="0.25"/>
  <cols>
    <col min="1" max="1" width="11.85546875" customWidth="1"/>
    <col min="6" max="6" width="22.5703125" customWidth="1"/>
    <col min="7" max="7" width="22.7109375" style="16" customWidth="1"/>
    <col min="8" max="8" width="16.7109375" customWidth="1"/>
  </cols>
  <sheetData>
    <row r="1" spans="1:8" ht="18.75" x14ac:dyDescent="0.3">
      <c r="A1" s="15" t="s">
        <v>128</v>
      </c>
    </row>
    <row r="2" spans="1:8" ht="18.75" x14ac:dyDescent="0.3">
      <c r="A2" s="15" t="s">
        <v>152</v>
      </c>
    </row>
    <row r="3" spans="1:8" x14ac:dyDescent="0.25">
      <c r="A3" s="17" t="s">
        <v>0</v>
      </c>
      <c r="B3" s="17"/>
      <c r="C3" s="17"/>
      <c r="D3" s="17"/>
      <c r="E3" s="17"/>
      <c r="F3" s="17" t="s">
        <v>129</v>
      </c>
      <c r="G3" s="18" t="s">
        <v>123</v>
      </c>
      <c r="H3" s="17" t="s">
        <v>130</v>
      </c>
    </row>
    <row r="4" spans="1:8" x14ac:dyDescent="0.25">
      <c r="A4" s="19" t="s">
        <v>131</v>
      </c>
      <c r="B4" s="19"/>
      <c r="C4" s="19"/>
      <c r="D4" s="19"/>
      <c r="E4" s="19"/>
      <c r="F4" s="19"/>
      <c r="G4" s="20"/>
      <c r="H4" s="19"/>
    </row>
    <row r="5" spans="1:8" x14ac:dyDescent="0.25">
      <c r="A5" s="19"/>
      <c r="B5" s="19"/>
      <c r="C5" s="19"/>
      <c r="D5" s="19"/>
      <c r="E5" s="19"/>
      <c r="F5" s="19"/>
      <c r="G5" s="20"/>
      <c r="H5" s="19"/>
    </row>
    <row r="6" spans="1:8" x14ac:dyDescent="0.25">
      <c r="A6" s="19" t="s">
        <v>132</v>
      </c>
      <c r="B6" s="19"/>
      <c r="C6" s="19"/>
      <c r="D6" s="19"/>
      <c r="E6" s="19"/>
      <c r="F6" s="21">
        <v>400</v>
      </c>
      <c r="G6" s="20">
        <v>400</v>
      </c>
      <c r="H6" s="21">
        <f>F6-G6</f>
        <v>0</v>
      </c>
    </row>
    <row r="7" spans="1:8" x14ac:dyDescent="0.25">
      <c r="A7" s="19" t="s">
        <v>133</v>
      </c>
      <c r="B7" s="19"/>
      <c r="C7" s="19"/>
      <c r="D7" s="19"/>
      <c r="E7" s="19"/>
      <c r="F7" s="21">
        <v>500</v>
      </c>
      <c r="G7" s="20">
        <v>500</v>
      </c>
      <c r="H7" s="21">
        <f t="shared" ref="H7:H16" si="0">F7-G7</f>
        <v>0</v>
      </c>
    </row>
    <row r="8" spans="1:8" x14ac:dyDescent="0.25">
      <c r="A8" s="19" t="s">
        <v>134</v>
      </c>
      <c r="B8" s="19"/>
      <c r="C8" s="19"/>
      <c r="D8" s="19"/>
      <c r="E8" s="19"/>
      <c r="F8" s="21">
        <v>500</v>
      </c>
      <c r="G8" s="20">
        <v>500</v>
      </c>
      <c r="H8" s="21">
        <f t="shared" si="0"/>
        <v>0</v>
      </c>
    </row>
    <row r="9" spans="1:8" x14ac:dyDescent="0.25">
      <c r="A9" s="19" t="s">
        <v>135</v>
      </c>
      <c r="B9" s="19"/>
      <c r="C9" s="19"/>
      <c r="D9" s="19"/>
      <c r="E9" s="19"/>
      <c r="F9" s="21">
        <v>300</v>
      </c>
      <c r="G9" s="20">
        <v>300</v>
      </c>
      <c r="H9" s="21">
        <f t="shared" si="0"/>
        <v>0</v>
      </c>
    </row>
    <row r="10" spans="1:8" x14ac:dyDescent="0.25">
      <c r="A10" s="19" t="s">
        <v>136</v>
      </c>
      <c r="B10" s="19"/>
      <c r="C10" s="19"/>
      <c r="D10" s="19"/>
      <c r="E10" s="19"/>
      <c r="F10" s="21">
        <v>300</v>
      </c>
      <c r="G10" s="20">
        <v>0</v>
      </c>
      <c r="H10" s="21">
        <v>300</v>
      </c>
    </row>
    <row r="11" spans="1:8" x14ac:dyDescent="0.25">
      <c r="A11" s="19" t="s">
        <v>137</v>
      </c>
      <c r="B11" s="19"/>
      <c r="C11" s="19"/>
      <c r="D11" s="19"/>
      <c r="E11" s="19"/>
      <c r="F11" s="21">
        <v>400</v>
      </c>
      <c r="G11" s="20">
        <v>400</v>
      </c>
      <c r="H11" s="21">
        <f t="shared" si="0"/>
        <v>0</v>
      </c>
    </row>
    <row r="12" spans="1:8" x14ac:dyDescent="0.25">
      <c r="A12" s="19" t="s">
        <v>138</v>
      </c>
      <c r="B12" s="19"/>
      <c r="C12" s="19"/>
      <c r="D12" s="19"/>
      <c r="E12" s="19"/>
      <c r="F12" s="21">
        <v>400</v>
      </c>
      <c r="G12" s="20">
        <v>400</v>
      </c>
      <c r="H12" s="21">
        <f t="shared" si="0"/>
        <v>0</v>
      </c>
    </row>
    <row r="13" spans="1:8" x14ac:dyDescent="0.25">
      <c r="A13" s="19" t="s">
        <v>139</v>
      </c>
      <c r="B13" s="19"/>
      <c r="C13" s="19"/>
      <c r="D13" s="19"/>
      <c r="E13" s="19"/>
      <c r="F13" s="21">
        <v>300</v>
      </c>
      <c r="G13" s="20">
        <v>300</v>
      </c>
      <c r="H13" s="21">
        <f t="shared" si="0"/>
        <v>0</v>
      </c>
    </row>
    <row r="14" spans="1:8" x14ac:dyDescent="0.25">
      <c r="A14" s="19" t="s">
        <v>140</v>
      </c>
      <c r="B14" s="19"/>
      <c r="C14" s="19"/>
      <c r="D14" s="19"/>
      <c r="E14" s="19"/>
      <c r="F14" s="21">
        <v>500</v>
      </c>
      <c r="G14" s="20">
        <v>500</v>
      </c>
      <c r="H14" s="21">
        <f t="shared" si="0"/>
        <v>0</v>
      </c>
    </row>
    <row r="15" spans="1:8" x14ac:dyDescent="0.25">
      <c r="A15" s="19" t="s">
        <v>141</v>
      </c>
      <c r="B15" s="19"/>
      <c r="C15" s="19"/>
      <c r="D15" s="19"/>
      <c r="E15" s="19"/>
      <c r="F15" s="21">
        <v>300</v>
      </c>
      <c r="G15" s="20">
        <v>300</v>
      </c>
      <c r="H15" s="21">
        <f t="shared" si="0"/>
        <v>0</v>
      </c>
    </row>
    <row r="16" spans="1:8" x14ac:dyDescent="0.25">
      <c r="A16" s="19" t="s">
        <v>142</v>
      </c>
      <c r="B16" s="19"/>
      <c r="C16" s="19"/>
      <c r="D16" s="19"/>
      <c r="E16" s="19"/>
      <c r="F16" s="21">
        <v>400</v>
      </c>
      <c r="G16" s="20">
        <v>400</v>
      </c>
      <c r="H16" s="21">
        <f t="shared" si="0"/>
        <v>0</v>
      </c>
    </row>
    <row r="17" spans="1:8" x14ac:dyDescent="0.25">
      <c r="A17" s="19"/>
      <c r="B17" s="19"/>
      <c r="C17" s="19"/>
      <c r="D17" s="19"/>
      <c r="E17" s="19"/>
      <c r="F17" s="19"/>
      <c r="G17" s="20"/>
      <c r="H17" s="19"/>
    </row>
    <row r="18" spans="1:8" x14ac:dyDescent="0.25">
      <c r="A18" s="19" t="s">
        <v>153</v>
      </c>
      <c r="B18" s="19"/>
      <c r="C18" s="19"/>
      <c r="D18" s="19"/>
      <c r="E18" s="19"/>
      <c r="F18" s="19"/>
      <c r="G18" s="20">
        <v>1687.51</v>
      </c>
      <c r="H18" s="19"/>
    </row>
    <row r="19" spans="1:8" x14ac:dyDescent="0.25">
      <c r="A19" s="19"/>
      <c r="B19" s="19"/>
      <c r="C19" s="19"/>
      <c r="D19" s="19"/>
      <c r="E19" s="19"/>
      <c r="F19" s="20"/>
      <c r="G19" s="20"/>
      <c r="H19" s="20"/>
    </row>
    <row r="20" spans="1:8" x14ac:dyDescent="0.25">
      <c r="A20" s="17" t="s">
        <v>143</v>
      </c>
      <c r="B20" s="19"/>
      <c r="C20" s="19"/>
      <c r="D20" s="19"/>
      <c r="E20" s="19"/>
      <c r="F20" s="20"/>
      <c r="G20" s="18">
        <f>SUM(G6:G19)</f>
        <v>5687.51</v>
      </c>
      <c r="H20" s="20">
        <f>SUM(H6:H19)</f>
        <v>300</v>
      </c>
    </row>
    <row r="22" spans="1:8" x14ac:dyDescent="0.25">
      <c r="A22" s="22" t="s">
        <v>40</v>
      </c>
      <c r="B22" s="23"/>
      <c r="C22" s="23"/>
      <c r="D22" s="23"/>
      <c r="E22" s="23"/>
      <c r="F22" s="23"/>
      <c r="G22" s="24"/>
    </row>
    <row r="23" spans="1:8" x14ac:dyDescent="0.25">
      <c r="A23" s="25"/>
      <c r="B23" s="23"/>
      <c r="C23" s="23"/>
      <c r="D23" s="23"/>
      <c r="E23" s="23"/>
      <c r="F23" s="23"/>
      <c r="G23" s="24"/>
    </row>
    <row r="24" spans="1:8" x14ac:dyDescent="0.25">
      <c r="A24" s="25">
        <v>45936</v>
      </c>
      <c r="B24" s="23" t="s">
        <v>156</v>
      </c>
      <c r="C24" s="23"/>
      <c r="D24" s="23"/>
      <c r="E24" s="23"/>
      <c r="F24" s="23"/>
      <c r="G24" s="24">
        <v>1000</v>
      </c>
    </row>
    <row r="25" spans="1:8" x14ac:dyDescent="0.25">
      <c r="A25" s="25">
        <v>45954</v>
      </c>
      <c r="B25" s="23" t="s">
        <v>154</v>
      </c>
      <c r="C25" s="23"/>
      <c r="D25" s="23"/>
      <c r="E25" s="23"/>
      <c r="F25" s="23"/>
      <c r="G25" s="24">
        <v>862.98</v>
      </c>
    </row>
    <row r="26" spans="1:8" x14ac:dyDescent="0.25">
      <c r="A26" s="25">
        <v>45954</v>
      </c>
      <c r="B26" s="23" t="s">
        <v>155</v>
      </c>
      <c r="C26" s="23"/>
      <c r="D26" s="23"/>
      <c r="E26" s="23"/>
      <c r="F26" s="23"/>
      <c r="G26" s="24">
        <v>205.48</v>
      </c>
    </row>
    <row r="27" spans="1:8" x14ac:dyDescent="0.25">
      <c r="A27" s="25"/>
      <c r="B27" s="23"/>
      <c r="C27" s="23"/>
      <c r="D27" s="23"/>
      <c r="E27" s="23"/>
      <c r="F27" s="23"/>
      <c r="G27" s="24"/>
    </row>
    <row r="28" spans="1:8" x14ac:dyDescent="0.25">
      <c r="A28" s="25"/>
      <c r="B28" s="23"/>
      <c r="C28" s="23"/>
      <c r="D28" s="23"/>
      <c r="E28" s="23"/>
      <c r="F28" s="23"/>
      <c r="G28" s="24"/>
    </row>
    <row r="29" spans="1:8" x14ac:dyDescent="0.25">
      <c r="A29" s="25"/>
      <c r="B29" s="23"/>
      <c r="C29" s="23"/>
      <c r="D29" s="23"/>
      <c r="E29" s="23"/>
      <c r="F29" s="23"/>
      <c r="G29" s="24"/>
    </row>
    <row r="30" spans="1:8" x14ac:dyDescent="0.25">
      <c r="A30" s="38" t="s">
        <v>144</v>
      </c>
      <c r="B30" s="23"/>
      <c r="C30" s="23"/>
      <c r="D30" s="23"/>
      <c r="E30" s="23"/>
      <c r="F30" s="23"/>
      <c r="G30" s="26">
        <f>SUM(G24:G28)</f>
        <v>2068.46</v>
      </c>
    </row>
    <row r="31" spans="1:8" x14ac:dyDescent="0.25">
      <c r="A31" s="25"/>
      <c r="B31" s="23"/>
      <c r="C31" s="23"/>
      <c r="D31" s="23"/>
      <c r="E31" s="23"/>
      <c r="F31" s="23"/>
      <c r="G31" s="24"/>
    </row>
    <row r="33" spans="1:8" ht="18.75" x14ac:dyDescent="0.3">
      <c r="A33" s="27" t="s">
        <v>145</v>
      </c>
      <c r="B33" s="27"/>
      <c r="C33" s="28"/>
      <c r="D33" s="28"/>
      <c r="E33" s="28"/>
      <c r="F33" s="28"/>
      <c r="G33" s="29">
        <f>G20-G30</f>
        <v>3619.05</v>
      </c>
      <c r="H33" s="19"/>
    </row>
    <row r="35" spans="1:8" x14ac:dyDescent="0.25">
      <c r="A35" s="30" t="s">
        <v>146</v>
      </c>
    </row>
    <row r="36" spans="1:8" x14ac:dyDescent="0.25">
      <c r="A36" s="31" t="s">
        <v>147</v>
      </c>
      <c r="G36"/>
    </row>
    <row r="37" spans="1:8" x14ac:dyDescent="0.25">
      <c r="A37" s="31" t="s">
        <v>148</v>
      </c>
      <c r="G37"/>
    </row>
    <row r="39" spans="1:8" x14ac:dyDescent="0.25">
      <c r="A39" s="30" t="s">
        <v>0</v>
      </c>
      <c r="B39" s="30"/>
      <c r="C39" s="30"/>
      <c r="D39" s="30"/>
      <c r="E39" s="30"/>
      <c r="F39" s="30" t="s">
        <v>129</v>
      </c>
      <c r="G39" s="32" t="s">
        <v>123</v>
      </c>
      <c r="H39" s="30" t="s">
        <v>149</v>
      </c>
    </row>
    <row r="40" spans="1:8" x14ac:dyDescent="0.25">
      <c r="A40" s="31"/>
      <c r="B40" s="31"/>
      <c r="C40" s="31"/>
      <c r="D40" s="31"/>
      <c r="E40" s="31"/>
      <c r="F40" s="31"/>
      <c r="G40" s="33"/>
      <c r="H40" s="31"/>
    </row>
    <row r="41" spans="1:8" x14ac:dyDescent="0.25">
      <c r="A41" s="31"/>
      <c r="B41" s="31"/>
      <c r="C41" s="31"/>
      <c r="D41" s="31"/>
      <c r="E41" s="31"/>
      <c r="F41" s="31"/>
      <c r="G41" s="33"/>
      <c r="H41" s="31"/>
    </row>
    <row r="42" spans="1:8" x14ac:dyDescent="0.25">
      <c r="A42" s="31" t="s">
        <v>150</v>
      </c>
      <c r="B42" s="31"/>
      <c r="C42" s="31"/>
      <c r="D42" s="31"/>
      <c r="E42" s="31"/>
      <c r="F42" s="31"/>
      <c r="G42" s="33">
        <v>5556.42</v>
      </c>
      <c r="H42" s="31"/>
    </row>
    <row r="44" spans="1:8" x14ac:dyDescent="0.25">
      <c r="A44" s="30" t="s">
        <v>143</v>
      </c>
      <c r="B44" s="30"/>
      <c r="C44" s="30"/>
      <c r="D44" s="30"/>
      <c r="E44" s="30"/>
      <c r="F44" s="30"/>
      <c r="G44" s="32">
        <f>SUM(G40:G43)</f>
        <v>5556.42</v>
      </c>
      <c r="H44" s="30"/>
    </row>
    <row r="47" spans="1:8" x14ac:dyDescent="0.25">
      <c r="A47" s="22" t="s">
        <v>40</v>
      </c>
      <c r="B47" s="23"/>
      <c r="C47" s="23"/>
      <c r="D47" s="23"/>
      <c r="E47" s="23"/>
      <c r="F47" s="23"/>
      <c r="G47" s="24"/>
    </row>
    <row r="48" spans="1:8" x14ac:dyDescent="0.25">
      <c r="A48" s="23"/>
      <c r="B48" s="23"/>
      <c r="C48" s="23"/>
      <c r="D48" s="23"/>
      <c r="E48" s="23"/>
      <c r="F48" s="23"/>
      <c r="G48" s="24"/>
    </row>
    <row r="49" spans="1:8" x14ac:dyDescent="0.25">
      <c r="A49" s="23"/>
      <c r="B49" s="23"/>
      <c r="C49" s="23"/>
      <c r="D49" s="23"/>
      <c r="E49" s="23"/>
      <c r="F49" s="23"/>
      <c r="G49" s="24"/>
    </row>
    <row r="50" spans="1:8" x14ac:dyDescent="0.25">
      <c r="A50" s="22" t="s">
        <v>144</v>
      </c>
      <c r="B50" s="23"/>
      <c r="C50" s="23"/>
      <c r="D50" s="23"/>
      <c r="E50" s="23"/>
      <c r="F50" s="23"/>
      <c r="G50" s="24">
        <f>SUM(G49:G49)</f>
        <v>0</v>
      </c>
    </row>
    <row r="51" spans="1:8" x14ac:dyDescent="0.25">
      <c r="A51" s="23"/>
      <c r="B51" s="23"/>
      <c r="C51" s="23"/>
      <c r="D51" s="23"/>
      <c r="E51" s="23"/>
      <c r="F51" s="23"/>
      <c r="G51" s="24"/>
    </row>
    <row r="52" spans="1:8" ht="18.75" x14ac:dyDescent="0.3">
      <c r="A52" s="34" t="s">
        <v>145</v>
      </c>
      <c r="B52" s="34"/>
      <c r="C52" s="35"/>
      <c r="D52" s="35"/>
      <c r="E52" s="35"/>
      <c r="F52" s="35"/>
      <c r="G52" s="36">
        <f>G44-G50</f>
        <v>5556.42</v>
      </c>
      <c r="H52" s="31"/>
    </row>
    <row r="54" spans="1:8" ht="18.75" x14ac:dyDescent="0.3">
      <c r="A54" s="15" t="s">
        <v>151</v>
      </c>
      <c r="G54" s="37">
        <f>G33+G52</f>
        <v>9175.4700000000012</v>
      </c>
    </row>
  </sheetData>
  <pageMargins left="0.7" right="0.7" top="0.75" bottom="0.75" header="0.3" footer="0.3"/>
  <pageSetup scale="8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0AFA-2283-49F7-B5E1-ED23ABDB4577}">
  <sheetPr>
    <pageSetUpPr fitToPage="1"/>
  </sheetPr>
  <dimension ref="A1:O60"/>
  <sheetViews>
    <sheetView workbookViewId="0">
      <selection activeCell="O23" sqref="O23"/>
    </sheetView>
  </sheetViews>
  <sheetFormatPr defaultRowHeight="15" x14ac:dyDescent="0.25"/>
  <cols>
    <col min="1" max="1" width="17.140625" style="7" customWidth="1"/>
    <col min="2" max="2" width="12.140625" style="7" customWidth="1"/>
    <col min="3" max="3" width="10.140625" style="7" bestFit="1" customWidth="1"/>
    <col min="4" max="4" width="12.140625" style="7" customWidth="1"/>
    <col min="5" max="5" width="21.85546875" style="7" customWidth="1"/>
    <col min="6" max="6" width="22" style="7" customWidth="1"/>
    <col min="7" max="7" width="17.85546875" style="7" customWidth="1"/>
    <col min="8" max="8" width="0" style="7" hidden="1" customWidth="1"/>
    <col min="9" max="9" width="9.140625" style="10" hidden="1" customWidth="1"/>
    <col min="10" max="10" width="9.140625" style="10"/>
    <col min="11" max="15" width="9.140625" style="7"/>
  </cols>
  <sheetData>
    <row r="1" spans="1:15" ht="26.25" x14ac:dyDescent="0.4">
      <c r="A1" s="1"/>
      <c r="B1" s="2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3"/>
      <c r="B2" s="3" t="s">
        <v>0</v>
      </c>
      <c r="C2" s="3"/>
      <c r="D2" s="3"/>
      <c r="E2" s="4" t="s">
        <v>124</v>
      </c>
      <c r="F2" s="4" t="s">
        <v>159</v>
      </c>
      <c r="G2" s="3" t="s">
        <v>1</v>
      </c>
      <c r="H2" s="3"/>
      <c r="I2" s="5"/>
      <c r="J2" s="5"/>
      <c r="K2" s="3"/>
      <c r="L2" s="3"/>
      <c r="M2" s="3"/>
      <c r="N2" s="3"/>
      <c r="O2" s="3"/>
    </row>
    <row r="3" spans="1:15" x14ac:dyDescent="0.25">
      <c r="A3" s="7" t="s">
        <v>2</v>
      </c>
      <c r="B3" s="7" t="s">
        <v>3</v>
      </c>
      <c r="E3" s="6">
        <v>2232</v>
      </c>
      <c r="F3" s="8"/>
      <c r="G3" s="8">
        <f>E3-F3</f>
        <v>2232</v>
      </c>
      <c r="H3" s="9" t="e">
        <f>F3/#REF!</f>
        <v>#REF!</v>
      </c>
      <c r="I3" s="10" t="s">
        <v>4</v>
      </c>
      <c r="J3" s="10" t="s">
        <v>5</v>
      </c>
    </row>
    <row r="4" spans="1:15" x14ac:dyDescent="0.25">
      <c r="A4" s="7" t="s">
        <v>6</v>
      </c>
      <c r="B4" s="7" t="s">
        <v>7</v>
      </c>
      <c r="E4" s="6">
        <v>64000</v>
      </c>
      <c r="F4" s="8">
        <v>59259.92</v>
      </c>
      <c r="G4" s="8">
        <f t="shared" ref="G4:G15" si="0">E4-F4</f>
        <v>4740.0800000000017</v>
      </c>
      <c r="H4" s="9" t="e">
        <f>F4/#REF!</f>
        <v>#REF!</v>
      </c>
      <c r="J4" s="10" t="s">
        <v>8</v>
      </c>
    </row>
    <row r="5" spans="1:15" x14ac:dyDescent="0.25">
      <c r="A5" s="7" t="s">
        <v>9</v>
      </c>
      <c r="B5" s="7" t="s">
        <v>10</v>
      </c>
      <c r="E5" s="6">
        <v>2100</v>
      </c>
      <c r="F5" s="8">
        <v>1780</v>
      </c>
      <c r="G5" s="8">
        <f t="shared" si="0"/>
        <v>320</v>
      </c>
      <c r="H5" s="9"/>
      <c r="J5" s="10" t="s">
        <v>11</v>
      </c>
    </row>
    <row r="6" spans="1:15" x14ac:dyDescent="0.25">
      <c r="A6" s="7" t="s">
        <v>12</v>
      </c>
      <c r="B6" s="7" t="s">
        <v>13</v>
      </c>
      <c r="E6" s="6">
        <v>3500</v>
      </c>
      <c r="F6" s="8">
        <v>720.5</v>
      </c>
      <c r="G6" s="8">
        <f t="shared" si="0"/>
        <v>2779.5</v>
      </c>
      <c r="H6" s="9" t="e">
        <f>F6/#REF!</f>
        <v>#REF!</v>
      </c>
      <c r="I6" s="10" t="s">
        <v>14</v>
      </c>
      <c r="J6" s="10" t="s">
        <v>15</v>
      </c>
    </row>
    <row r="7" spans="1:15" x14ac:dyDescent="0.25">
      <c r="A7" s="7" t="s">
        <v>16</v>
      </c>
      <c r="B7" s="7" t="s">
        <v>17</v>
      </c>
      <c r="E7" s="6">
        <v>4800</v>
      </c>
      <c r="F7" s="8">
        <v>4020</v>
      </c>
      <c r="G7" s="8">
        <f t="shared" si="0"/>
        <v>780</v>
      </c>
      <c r="H7" s="9" t="e">
        <f>F7/#REF!</f>
        <v>#REF!</v>
      </c>
    </row>
    <row r="8" spans="1:15" x14ac:dyDescent="0.25">
      <c r="A8" s="7" t="s">
        <v>18</v>
      </c>
      <c r="B8" s="7" t="s">
        <v>19</v>
      </c>
      <c r="E8" s="6">
        <v>5500</v>
      </c>
      <c r="F8" s="8"/>
      <c r="G8" s="8">
        <f t="shared" si="0"/>
        <v>5500</v>
      </c>
      <c r="H8" s="9" t="e">
        <f>F8/#REF!</f>
        <v>#REF!</v>
      </c>
      <c r="I8" s="10" t="s">
        <v>20</v>
      </c>
      <c r="J8" s="10" t="s">
        <v>21</v>
      </c>
    </row>
    <row r="9" spans="1:15" x14ac:dyDescent="0.25">
      <c r="A9" s="7" t="s">
        <v>22</v>
      </c>
      <c r="B9" s="7" t="s">
        <v>23</v>
      </c>
      <c r="E9" s="6">
        <v>2300</v>
      </c>
      <c r="F9" s="8">
        <v>248.32</v>
      </c>
      <c r="G9" s="8">
        <f t="shared" si="0"/>
        <v>2051.6799999999998</v>
      </c>
      <c r="H9" s="9" t="e">
        <f>F9/#REF!</f>
        <v>#REF!</v>
      </c>
      <c r="J9" s="10" t="s">
        <v>24</v>
      </c>
    </row>
    <row r="10" spans="1:15" x14ac:dyDescent="0.25">
      <c r="A10" s="7" t="s">
        <v>25</v>
      </c>
      <c r="B10" s="7" t="s">
        <v>26</v>
      </c>
      <c r="E10" s="6">
        <v>1600</v>
      </c>
      <c r="F10" s="8">
        <v>300</v>
      </c>
      <c r="G10" s="8">
        <f t="shared" si="0"/>
        <v>1300</v>
      </c>
      <c r="H10" s="9" t="e">
        <f>F10/#REF!</f>
        <v>#REF!</v>
      </c>
    </row>
    <row r="11" spans="1:15" x14ac:dyDescent="0.25">
      <c r="A11" s="7" t="s">
        <v>27</v>
      </c>
      <c r="B11" s="7" t="s">
        <v>28</v>
      </c>
      <c r="E11" s="6">
        <v>278000</v>
      </c>
      <c r="F11" s="8"/>
      <c r="G11" s="8">
        <f t="shared" si="0"/>
        <v>278000</v>
      </c>
      <c r="H11" s="9" t="e">
        <f>F11/#REF!</f>
        <v>#REF!</v>
      </c>
      <c r="J11" s="10" t="s">
        <v>29</v>
      </c>
    </row>
    <row r="12" spans="1:15" x14ac:dyDescent="0.25">
      <c r="A12" s="7" t="s">
        <v>30</v>
      </c>
      <c r="B12" s="7" t="s">
        <v>31</v>
      </c>
      <c r="E12" s="6">
        <v>197000</v>
      </c>
      <c r="F12" s="8">
        <v>179612.73</v>
      </c>
      <c r="G12" s="8">
        <f t="shared" si="0"/>
        <v>17387.26999999999</v>
      </c>
      <c r="H12" s="9" t="e">
        <f>F12/#REF!</f>
        <v>#REF!</v>
      </c>
    </row>
    <row r="13" spans="1:15" x14ac:dyDescent="0.25">
      <c r="A13" s="7" t="s">
        <v>32</v>
      </c>
      <c r="B13" s="7" t="s">
        <v>33</v>
      </c>
      <c r="E13" s="6">
        <v>30000</v>
      </c>
      <c r="F13" s="8">
        <v>5053.08</v>
      </c>
      <c r="G13" s="8">
        <f t="shared" si="0"/>
        <v>24946.92</v>
      </c>
      <c r="H13" s="9" t="e">
        <f>F13/#REF!</f>
        <v>#REF!</v>
      </c>
      <c r="J13" s="10" t="s">
        <v>34</v>
      </c>
    </row>
    <row r="14" spans="1:15" ht="17.25" x14ac:dyDescent="0.4">
      <c r="A14" s="7" t="s">
        <v>35</v>
      </c>
      <c r="B14" s="7" t="s">
        <v>36</v>
      </c>
      <c r="E14" s="11">
        <v>700</v>
      </c>
      <c r="F14" s="12"/>
      <c r="G14" s="12">
        <f t="shared" si="0"/>
        <v>700</v>
      </c>
      <c r="H14" s="9" t="e">
        <f>F14/#REF!</f>
        <v>#REF!</v>
      </c>
      <c r="I14" s="10" t="s">
        <v>37</v>
      </c>
      <c r="J14" s="10" t="s">
        <v>38</v>
      </c>
    </row>
    <row r="15" spans="1:15" x14ac:dyDescent="0.25">
      <c r="B15" s="7" t="s">
        <v>39</v>
      </c>
      <c r="E15" s="8">
        <f>SUM(E3:E14)</f>
        <v>591732</v>
      </c>
      <c r="F15" s="8">
        <f>SUM(F3:F14)</f>
        <v>250994.55000000002</v>
      </c>
      <c r="G15" s="8">
        <f t="shared" si="0"/>
        <v>340737.44999999995</v>
      </c>
      <c r="H15" s="9" t="e">
        <f>F15/#REF!</f>
        <v>#REF!</v>
      </c>
    </row>
    <row r="17" spans="1:15" x14ac:dyDescent="0.25">
      <c r="A17" s="3"/>
      <c r="B17" s="3" t="s">
        <v>40</v>
      </c>
      <c r="C17" s="3"/>
      <c r="D17" s="3"/>
      <c r="E17" s="3" t="s">
        <v>124</v>
      </c>
      <c r="F17" s="3" t="s">
        <v>159</v>
      </c>
      <c r="G17" s="3" t="s">
        <v>1</v>
      </c>
      <c r="H17" s="3"/>
      <c r="I17" s="5"/>
      <c r="J17" s="5"/>
      <c r="K17" s="3"/>
      <c r="L17" s="3"/>
      <c r="M17" s="3"/>
      <c r="N17" s="3"/>
      <c r="O17" s="3"/>
    </row>
    <row r="18" spans="1:15" x14ac:dyDescent="0.25">
      <c r="A18" s="7" t="s">
        <v>41</v>
      </c>
      <c r="B18" s="7" t="s">
        <v>42</v>
      </c>
      <c r="E18" s="6">
        <v>159000</v>
      </c>
      <c r="F18" s="8">
        <v>24325.87</v>
      </c>
      <c r="G18" s="8">
        <f t="shared" ref="G18:G44" si="1">E18-F18</f>
        <v>134674.13</v>
      </c>
      <c r="H18" s="9" t="e">
        <f>F18/#REF!</f>
        <v>#REF!</v>
      </c>
      <c r="I18" s="10" t="s">
        <v>43</v>
      </c>
      <c r="J18" s="10" t="s">
        <v>44</v>
      </c>
    </row>
    <row r="19" spans="1:15" x14ac:dyDescent="0.25">
      <c r="A19" s="7" t="s">
        <v>45</v>
      </c>
      <c r="B19" s="7" t="s">
        <v>46</v>
      </c>
      <c r="E19" s="6">
        <v>3000</v>
      </c>
      <c r="F19" s="8">
        <v>352.73</v>
      </c>
      <c r="G19" s="8">
        <f t="shared" si="1"/>
        <v>2647.27</v>
      </c>
      <c r="H19" s="9" t="e">
        <f>F19/#REF!</f>
        <v>#REF!</v>
      </c>
    </row>
    <row r="20" spans="1:15" x14ac:dyDescent="0.25">
      <c r="A20" s="7" t="s">
        <v>47</v>
      </c>
      <c r="B20" s="7" t="s">
        <v>48</v>
      </c>
      <c r="E20" s="6">
        <v>24000</v>
      </c>
      <c r="F20" s="8">
        <v>3648.91</v>
      </c>
      <c r="G20" s="8">
        <f t="shared" si="1"/>
        <v>20351.09</v>
      </c>
      <c r="H20" s="9" t="e">
        <f>F20/#REF!</f>
        <v>#REF!</v>
      </c>
      <c r="I20" s="10" t="s">
        <v>49</v>
      </c>
    </row>
    <row r="21" spans="1:15" x14ac:dyDescent="0.25">
      <c r="A21" s="7" t="s">
        <v>50</v>
      </c>
      <c r="B21" s="7" t="s">
        <v>51</v>
      </c>
      <c r="E21" s="6">
        <v>19200</v>
      </c>
      <c r="F21" s="8">
        <v>31</v>
      </c>
      <c r="G21" s="8">
        <f t="shared" si="1"/>
        <v>19169</v>
      </c>
      <c r="H21" s="9" t="e">
        <f>F21/#REF!</f>
        <v>#REF!</v>
      </c>
      <c r="I21" s="10" t="s">
        <v>52</v>
      </c>
      <c r="J21" s="10" t="s">
        <v>53</v>
      </c>
    </row>
    <row r="22" spans="1:15" x14ac:dyDescent="0.25">
      <c r="A22" s="7" t="s">
        <v>54</v>
      </c>
      <c r="B22" s="7" t="s">
        <v>55</v>
      </c>
      <c r="E22" s="6">
        <v>6000</v>
      </c>
      <c r="F22" s="8">
        <v>555.22</v>
      </c>
      <c r="G22" s="8">
        <f t="shared" si="1"/>
        <v>5444.78</v>
      </c>
      <c r="H22" s="9" t="e">
        <f>F22/#REF!</f>
        <v>#REF!</v>
      </c>
      <c r="I22" s="10" t="s">
        <v>56</v>
      </c>
      <c r="J22" s="10" t="s">
        <v>57</v>
      </c>
    </row>
    <row r="23" spans="1:15" x14ac:dyDescent="0.25">
      <c r="A23" s="7" t="s">
        <v>58</v>
      </c>
      <c r="B23" s="7" t="s">
        <v>59</v>
      </c>
      <c r="E23" s="6">
        <v>300</v>
      </c>
      <c r="F23" s="8"/>
      <c r="G23" s="8">
        <f t="shared" si="1"/>
        <v>300</v>
      </c>
      <c r="H23" s="9" t="e">
        <f>F23/#REF!</f>
        <v>#REF!</v>
      </c>
      <c r="I23" s="10" t="s">
        <v>60</v>
      </c>
      <c r="J23" s="10" t="s">
        <v>61</v>
      </c>
    </row>
    <row r="24" spans="1:15" x14ac:dyDescent="0.25">
      <c r="A24" s="7" t="s">
        <v>62</v>
      </c>
      <c r="B24" s="7" t="s">
        <v>63</v>
      </c>
      <c r="E24" s="6">
        <v>300</v>
      </c>
      <c r="F24" s="8"/>
      <c r="G24" s="8">
        <f t="shared" si="1"/>
        <v>300</v>
      </c>
      <c r="H24" s="9" t="e">
        <f>F24/#REF!</f>
        <v>#REF!</v>
      </c>
      <c r="I24" s="10" t="s">
        <v>64</v>
      </c>
      <c r="J24" s="10" t="s">
        <v>65</v>
      </c>
    </row>
    <row r="25" spans="1:15" x14ac:dyDescent="0.25">
      <c r="A25" s="7" t="s">
        <v>66</v>
      </c>
      <c r="B25" s="7" t="s">
        <v>67</v>
      </c>
      <c r="E25" s="6">
        <v>240</v>
      </c>
      <c r="F25" s="8">
        <v>40</v>
      </c>
      <c r="G25" s="8">
        <f t="shared" si="1"/>
        <v>200</v>
      </c>
      <c r="H25" s="9" t="e">
        <f>F25/#REF!</f>
        <v>#REF!</v>
      </c>
      <c r="J25" s="10" t="s">
        <v>68</v>
      </c>
    </row>
    <row r="26" spans="1:15" x14ac:dyDescent="0.25">
      <c r="A26" s="7" t="s">
        <v>69</v>
      </c>
      <c r="B26" s="7" t="s">
        <v>70</v>
      </c>
      <c r="E26" s="6">
        <v>8000</v>
      </c>
      <c r="F26" s="8"/>
      <c r="G26" s="8">
        <f t="shared" si="1"/>
        <v>8000</v>
      </c>
      <c r="H26" s="9" t="e">
        <f>F26/#REF!</f>
        <v>#REF!</v>
      </c>
      <c r="I26" s="10" t="s">
        <v>71</v>
      </c>
      <c r="J26" s="10" t="s">
        <v>72</v>
      </c>
    </row>
    <row r="27" spans="1:15" x14ac:dyDescent="0.25">
      <c r="A27" s="7" t="s">
        <v>73</v>
      </c>
      <c r="B27" s="7" t="s">
        <v>74</v>
      </c>
      <c r="E27" s="6">
        <v>58000</v>
      </c>
      <c r="F27" s="8">
        <v>10907.56</v>
      </c>
      <c r="G27" s="8">
        <f t="shared" si="1"/>
        <v>47092.44</v>
      </c>
      <c r="H27" s="9" t="e">
        <f>F27/#REF!</f>
        <v>#REF!</v>
      </c>
    </row>
    <row r="28" spans="1:15" x14ac:dyDescent="0.25">
      <c r="A28" s="7" t="s">
        <v>75</v>
      </c>
      <c r="B28" s="7" t="s">
        <v>76</v>
      </c>
      <c r="E28" s="6">
        <v>6000</v>
      </c>
      <c r="F28" s="8">
        <v>6000</v>
      </c>
      <c r="G28" s="8">
        <f t="shared" si="1"/>
        <v>0</v>
      </c>
      <c r="H28" s="9" t="e">
        <f>F28/#REF!</f>
        <v>#REF!</v>
      </c>
    </row>
    <row r="29" spans="1:15" x14ac:dyDescent="0.25">
      <c r="A29" s="7" t="s">
        <v>77</v>
      </c>
      <c r="B29" s="7" t="s">
        <v>78</v>
      </c>
      <c r="E29" s="6">
        <v>8100</v>
      </c>
      <c r="F29" s="8"/>
      <c r="G29" s="8">
        <f t="shared" si="1"/>
        <v>8100</v>
      </c>
      <c r="H29" s="9" t="e">
        <f>F29/#REF!</f>
        <v>#REF!</v>
      </c>
      <c r="I29" s="10" t="s">
        <v>79</v>
      </c>
      <c r="J29" s="10" t="s">
        <v>80</v>
      </c>
    </row>
    <row r="30" spans="1:15" x14ac:dyDescent="0.25">
      <c r="A30" s="7" t="s">
        <v>81</v>
      </c>
      <c r="B30" s="7" t="s">
        <v>82</v>
      </c>
      <c r="E30" s="6">
        <v>17700</v>
      </c>
      <c r="F30" s="8">
        <v>3750</v>
      </c>
      <c r="G30" s="8">
        <v>18000</v>
      </c>
      <c r="H30" s="9" t="e">
        <f>F30/#REF!</f>
        <v>#REF!</v>
      </c>
      <c r="J30" s="10" t="s">
        <v>164</v>
      </c>
    </row>
    <row r="31" spans="1:15" x14ac:dyDescent="0.25">
      <c r="A31" s="7" t="s">
        <v>84</v>
      </c>
      <c r="B31" s="7" t="s">
        <v>85</v>
      </c>
      <c r="E31" s="6">
        <v>11000</v>
      </c>
      <c r="F31" s="8"/>
      <c r="G31" s="8">
        <v>11000</v>
      </c>
      <c r="H31" s="9" t="e">
        <f>F31/#REF!</f>
        <v>#REF!</v>
      </c>
    </row>
    <row r="32" spans="1:15" x14ac:dyDescent="0.25">
      <c r="A32" s="7" t="s">
        <v>86</v>
      </c>
      <c r="B32" s="7" t="s">
        <v>87</v>
      </c>
      <c r="E32" s="6">
        <v>30000</v>
      </c>
      <c r="F32" s="8"/>
      <c r="G32" s="8">
        <f t="shared" si="1"/>
        <v>30000</v>
      </c>
      <c r="H32" s="9" t="e">
        <f>F32/#REF!</f>
        <v>#REF!</v>
      </c>
      <c r="I32" s="10" t="s">
        <v>88</v>
      </c>
      <c r="J32" s="10" t="s">
        <v>89</v>
      </c>
    </row>
    <row r="33" spans="1:10" x14ac:dyDescent="0.25">
      <c r="A33" s="7" t="s">
        <v>90</v>
      </c>
      <c r="B33" s="7" t="s">
        <v>91</v>
      </c>
      <c r="E33" s="6">
        <v>2232</v>
      </c>
      <c r="F33" s="8"/>
      <c r="G33" s="8">
        <f t="shared" si="1"/>
        <v>2232</v>
      </c>
      <c r="H33" s="9" t="e">
        <f>F33/#REF!</f>
        <v>#REF!</v>
      </c>
    </row>
    <row r="34" spans="1:10" x14ac:dyDescent="0.25">
      <c r="A34" s="7" t="s">
        <v>92</v>
      </c>
      <c r="B34" s="7" t="s">
        <v>93</v>
      </c>
      <c r="E34" s="6">
        <v>60000</v>
      </c>
      <c r="F34" s="8">
        <v>5085</v>
      </c>
      <c r="G34" s="8">
        <f t="shared" si="1"/>
        <v>54915</v>
      </c>
      <c r="H34" s="9" t="e">
        <f>F34/#REF!</f>
        <v>#REF!</v>
      </c>
      <c r="I34" s="10" t="s">
        <v>94</v>
      </c>
      <c r="J34" s="10" t="s">
        <v>95</v>
      </c>
    </row>
    <row r="35" spans="1:10" x14ac:dyDescent="0.25">
      <c r="A35" s="7" t="s">
        <v>96</v>
      </c>
      <c r="B35" s="7" t="s">
        <v>97</v>
      </c>
      <c r="E35" s="6">
        <v>138000</v>
      </c>
      <c r="F35" s="8">
        <v>126291.56</v>
      </c>
      <c r="G35" s="8">
        <f t="shared" si="1"/>
        <v>11708.440000000002</v>
      </c>
      <c r="H35" s="9" t="e">
        <f>F35/#REF!</f>
        <v>#REF!</v>
      </c>
      <c r="I35" s="10" t="s">
        <v>98</v>
      </c>
      <c r="J35" s="10" t="s">
        <v>99</v>
      </c>
    </row>
    <row r="36" spans="1:10" x14ac:dyDescent="0.25">
      <c r="A36" s="7" t="s">
        <v>100</v>
      </c>
      <c r="B36" s="7" t="s">
        <v>101</v>
      </c>
      <c r="E36" s="6">
        <v>2000</v>
      </c>
      <c r="F36" s="8"/>
      <c r="G36" s="8">
        <f t="shared" si="1"/>
        <v>2000</v>
      </c>
      <c r="H36" s="9" t="e">
        <f>F36/#REF!</f>
        <v>#REF!</v>
      </c>
    </row>
    <row r="37" spans="1:10" x14ac:dyDescent="0.25">
      <c r="A37" s="7" t="s">
        <v>102</v>
      </c>
      <c r="B37" s="7" t="s">
        <v>23</v>
      </c>
      <c r="E37" s="6">
        <v>2100</v>
      </c>
      <c r="F37" s="8">
        <v>372.48</v>
      </c>
      <c r="G37" s="8">
        <f t="shared" si="1"/>
        <v>1727.52</v>
      </c>
      <c r="H37" s="9" t="e">
        <f>F37/#REF!</f>
        <v>#REF!</v>
      </c>
    </row>
    <row r="38" spans="1:10" x14ac:dyDescent="0.25">
      <c r="A38" s="7" t="s">
        <v>103</v>
      </c>
      <c r="B38" s="7" t="s">
        <v>104</v>
      </c>
      <c r="E38" s="6">
        <v>1500</v>
      </c>
      <c r="F38" s="8">
        <v>300</v>
      </c>
      <c r="G38" s="8">
        <f t="shared" si="1"/>
        <v>1200</v>
      </c>
      <c r="H38" s="9" t="e">
        <f>F38/#REF!</f>
        <v>#REF!</v>
      </c>
      <c r="I38" s="10" t="s">
        <v>105</v>
      </c>
      <c r="J38" s="10" t="s">
        <v>106</v>
      </c>
    </row>
    <row r="39" spans="1:10" x14ac:dyDescent="0.25">
      <c r="A39" s="7" t="s">
        <v>107</v>
      </c>
      <c r="B39" s="7" t="s">
        <v>108</v>
      </c>
      <c r="E39" s="6">
        <v>3000</v>
      </c>
      <c r="F39" s="8">
        <v>250</v>
      </c>
      <c r="G39" s="8">
        <f t="shared" si="1"/>
        <v>2750</v>
      </c>
      <c r="H39" s="9" t="e">
        <f>F39/#REF!</f>
        <v>#REF!</v>
      </c>
    </row>
    <row r="40" spans="1:10" x14ac:dyDescent="0.25">
      <c r="A40" s="7" t="s">
        <v>109</v>
      </c>
      <c r="B40" s="7" t="s">
        <v>110</v>
      </c>
      <c r="E40" s="6">
        <v>10000</v>
      </c>
      <c r="F40" s="8">
        <v>3362.07</v>
      </c>
      <c r="G40" s="8">
        <f t="shared" si="1"/>
        <v>6637.93</v>
      </c>
      <c r="H40" s="9" t="e">
        <f>F40/#REF!</f>
        <v>#REF!</v>
      </c>
      <c r="I40" s="10" t="s">
        <v>111</v>
      </c>
      <c r="J40" s="10" t="s">
        <v>112</v>
      </c>
    </row>
    <row r="41" spans="1:10" x14ac:dyDescent="0.25">
      <c r="A41" s="7" t="s">
        <v>113</v>
      </c>
      <c r="B41" s="7" t="s">
        <v>114</v>
      </c>
      <c r="E41" s="6">
        <v>5000</v>
      </c>
      <c r="F41" s="8">
        <v>1154.32</v>
      </c>
      <c r="G41" s="8">
        <f t="shared" si="1"/>
        <v>3845.6800000000003</v>
      </c>
      <c r="H41" s="9" t="e">
        <f>F41/#REF!</f>
        <v>#REF!</v>
      </c>
    </row>
    <row r="42" spans="1:10" x14ac:dyDescent="0.25">
      <c r="A42" s="7" t="s">
        <v>115</v>
      </c>
      <c r="B42" s="7" t="s">
        <v>116</v>
      </c>
      <c r="E42" s="6">
        <v>6000</v>
      </c>
      <c r="F42" s="8">
        <v>1500</v>
      </c>
      <c r="G42" s="8">
        <f t="shared" si="1"/>
        <v>4500</v>
      </c>
      <c r="H42" s="9" t="e">
        <f>F42/#REF!</f>
        <v>#REF!</v>
      </c>
      <c r="J42" s="10" t="s">
        <v>117</v>
      </c>
    </row>
    <row r="43" spans="1:10" x14ac:dyDescent="0.25">
      <c r="A43" s="7" t="s">
        <v>118</v>
      </c>
      <c r="B43" s="7" t="s">
        <v>119</v>
      </c>
      <c r="E43" s="6">
        <v>150</v>
      </c>
      <c r="F43" s="8"/>
      <c r="G43" s="8">
        <f t="shared" si="1"/>
        <v>150</v>
      </c>
      <c r="H43" s="9" t="e">
        <f>F43/#REF!</f>
        <v>#REF!</v>
      </c>
      <c r="I43" s="10" t="s">
        <v>120</v>
      </c>
    </row>
    <row r="44" spans="1:10" ht="17.25" x14ac:dyDescent="0.4">
      <c r="A44" s="7" t="s">
        <v>121</v>
      </c>
      <c r="B44" s="7" t="s">
        <v>122</v>
      </c>
      <c r="E44" s="11">
        <v>500</v>
      </c>
      <c r="F44" s="12"/>
      <c r="G44" s="12">
        <f t="shared" si="1"/>
        <v>500</v>
      </c>
      <c r="H44" s="9" t="e">
        <f>F44/#REF!</f>
        <v>#REF!</v>
      </c>
    </row>
    <row r="45" spans="1:10" x14ac:dyDescent="0.25">
      <c r="E45" s="8">
        <f>SUM(E18:E44)</f>
        <v>581322</v>
      </c>
      <c r="F45" s="8">
        <f>SUM(F18:F44)</f>
        <v>187926.72000000003</v>
      </c>
      <c r="G45" s="8">
        <f>SUM(G18:G44)</f>
        <v>397445.27999999997</v>
      </c>
      <c r="H45" s="9" t="e">
        <f>F45/#REF!</f>
        <v>#REF!</v>
      </c>
      <c r="I45" s="13">
        <f>F45/E45</f>
        <v>0.32327474274154433</v>
      </c>
    </row>
    <row r="46" spans="1:10" x14ac:dyDescent="0.25">
      <c r="B46" s="14"/>
    </row>
    <row r="49" spans="1:8" x14ac:dyDescent="0.25">
      <c r="A49" s="7" t="s">
        <v>126</v>
      </c>
      <c r="B49" s="40" t="s">
        <v>157</v>
      </c>
      <c r="C49" s="40" t="s">
        <v>158</v>
      </c>
      <c r="E49" s="8"/>
      <c r="F49" s="8"/>
      <c r="G49" s="8"/>
      <c r="H49" s="9"/>
    </row>
    <row r="50" spans="1:8" x14ac:dyDescent="0.25">
      <c r="A50" s="7" t="s">
        <v>127</v>
      </c>
      <c r="B50" s="7">
        <v>3</v>
      </c>
      <c r="C50" s="41">
        <v>940</v>
      </c>
      <c r="E50" s="8"/>
      <c r="F50" s="8"/>
      <c r="G50" s="8"/>
      <c r="H50" s="9"/>
    </row>
    <row r="51" spans="1:8" x14ac:dyDescent="0.25">
      <c r="A51" s="7" t="s">
        <v>163</v>
      </c>
      <c r="B51" s="7">
        <v>3</v>
      </c>
      <c r="C51" s="41">
        <v>26970.37</v>
      </c>
      <c r="E51" s="8"/>
      <c r="F51" s="8"/>
      <c r="G51" s="8"/>
      <c r="H51" s="9"/>
    </row>
    <row r="52" spans="1:8" x14ac:dyDescent="0.25">
      <c r="C52" s="41"/>
      <c r="E52" s="8"/>
      <c r="F52" s="8"/>
      <c r="G52" s="8"/>
      <c r="H52" s="9"/>
    </row>
    <row r="53" spans="1:8" x14ac:dyDescent="0.25">
      <c r="C53" s="41"/>
    </row>
    <row r="54" spans="1:8" x14ac:dyDescent="0.25">
      <c r="C54" s="41"/>
    </row>
    <row r="55" spans="1:8" x14ac:dyDescent="0.25">
      <c r="C55" s="41"/>
    </row>
    <row r="56" spans="1:8" x14ac:dyDescent="0.25">
      <c r="C56" s="41"/>
    </row>
    <row r="57" spans="1:8" x14ac:dyDescent="0.25">
      <c r="C57" s="41"/>
    </row>
    <row r="58" spans="1:8" x14ac:dyDescent="0.25">
      <c r="C58" s="41"/>
    </row>
    <row r="59" spans="1:8" x14ac:dyDescent="0.25">
      <c r="C59" s="41"/>
    </row>
    <row r="60" spans="1:8" x14ac:dyDescent="0.25">
      <c r="C60" s="41"/>
    </row>
  </sheetData>
  <pageMargins left="0.7" right="0.7" top="0.75" bottom="0.75" header="0.3" footer="0.3"/>
  <pageSetup scale="6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AC5C-0F25-45B5-A120-76BAF260549A}">
  <sheetPr>
    <pageSetUpPr fitToPage="1"/>
  </sheetPr>
  <dimension ref="A1:H55"/>
  <sheetViews>
    <sheetView topLeftCell="A18" workbookViewId="0">
      <selection activeCell="G19" sqref="G19"/>
    </sheetView>
  </sheetViews>
  <sheetFormatPr defaultRowHeight="15" x14ac:dyDescent="0.25"/>
  <cols>
    <col min="1" max="1" width="11.85546875" customWidth="1"/>
    <col min="6" max="6" width="22.5703125" customWidth="1"/>
    <col min="7" max="7" width="22.7109375" style="16" customWidth="1"/>
    <col min="8" max="8" width="16.7109375" customWidth="1"/>
  </cols>
  <sheetData>
    <row r="1" spans="1:8" ht="18.75" x14ac:dyDescent="0.3">
      <c r="A1" s="15" t="s">
        <v>128</v>
      </c>
    </row>
    <row r="2" spans="1:8" ht="18.75" x14ac:dyDescent="0.3">
      <c r="A2" s="15" t="s">
        <v>152</v>
      </c>
    </row>
    <row r="3" spans="1:8" x14ac:dyDescent="0.25">
      <c r="A3" s="17" t="s">
        <v>0</v>
      </c>
      <c r="B3" s="17"/>
      <c r="C3" s="17"/>
      <c r="D3" s="17"/>
      <c r="E3" s="17"/>
      <c r="F3" s="17" t="s">
        <v>129</v>
      </c>
      <c r="G3" s="18" t="s">
        <v>160</v>
      </c>
      <c r="H3" s="17" t="s">
        <v>130</v>
      </c>
    </row>
    <row r="4" spans="1:8" x14ac:dyDescent="0.25">
      <c r="A4" s="19" t="s">
        <v>131</v>
      </c>
      <c r="B4" s="19"/>
      <c r="C4" s="19"/>
      <c r="D4" s="19"/>
      <c r="E4" s="19"/>
      <c r="F4" s="19"/>
      <c r="G4" s="20"/>
      <c r="H4" s="19"/>
    </row>
    <row r="5" spans="1:8" x14ac:dyDescent="0.25">
      <c r="A5" s="19"/>
      <c r="B5" s="19"/>
      <c r="C5" s="19"/>
      <c r="D5" s="19"/>
      <c r="E5" s="19"/>
      <c r="F5" s="19"/>
      <c r="G5" s="20"/>
      <c r="H5" s="19"/>
    </row>
    <row r="6" spans="1:8" x14ac:dyDescent="0.25">
      <c r="A6" s="19" t="s">
        <v>132</v>
      </c>
      <c r="B6" s="19"/>
      <c r="C6" s="19"/>
      <c r="D6" s="19"/>
      <c r="E6" s="19"/>
      <c r="F6" s="21">
        <v>400</v>
      </c>
      <c r="G6" s="20">
        <v>400</v>
      </c>
      <c r="H6" s="21">
        <f>F6-G6</f>
        <v>0</v>
      </c>
    </row>
    <row r="7" spans="1:8" x14ac:dyDescent="0.25">
      <c r="A7" s="19" t="s">
        <v>133</v>
      </c>
      <c r="B7" s="19"/>
      <c r="C7" s="19"/>
      <c r="D7" s="19"/>
      <c r="E7" s="19"/>
      <c r="F7" s="21">
        <v>500</v>
      </c>
      <c r="G7" s="20">
        <v>500</v>
      </c>
      <c r="H7" s="21">
        <f t="shared" ref="H7:H16" si="0">F7-G7</f>
        <v>0</v>
      </c>
    </row>
    <row r="8" spans="1:8" x14ac:dyDescent="0.25">
      <c r="A8" s="19" t="s">
        <v>134</v>
      </c>
      <c r="B8" s="19"/>
      <c r="C8" s="19"/>
      <c r="D8" s="19"/>
      <c r="E8" s="19"/>
      <c r="F8" s="21">
        <v>500</v>
      </c>
      <c r="G8" s="20">
        <v>500</v>
      </c>
      <c r="H8" s="21">
        <f t="shared" si="0"/>
        <v>0</v>
      </c>
    </row>
    <row r="9" spans="1:8" x14ac:dyDescent="0.25">
      <c r="A9" s="19" t="s">
        <v>135</v>
      </c>
      <c r="B9" s="19"/>
      <c r="C9" s="19"/>
      <c r="D9" s="19"/>
      <c r="E9" s="19"/>
      <c r="F9" s="21">
        <v>300</v>
      </c>
      <c r="G9" s="20">
        <v>300</v>
      </c>
      <c r="H9" s="21">
        <f t="shared" si="0"/>
        <v>0</v>
      </c>
    </row>
    <row r="10" spans="1:8" x14ac:dyDescent="0.25">
      <c r="A10" s="19" t="s">
        <v>136</v>
      </c>
      <c r="B10" s="19"/>
      <c r="C10" s="19"/>
      <c r="D10" s="19"/>
      <c r="E10" s="19"/>
      <c r="F10" s="21">
        <v>300</v>
      </c>
      <c r="G10" s="20">
        <v>300</v>
      </c>
      <c r="H10" s="21">
        <f t="shared" si="0"/>
        <v>0</v>
      </c>
    </row>
    <row r="11" spans="1:8" x14ac:dyDescent="0.25">
      <c r="A11" s="19" t="s">
        <v>137</v>
      </c>
      <c r="B11" s="19"/>
      <c r="C11" s="19"/>
      <c r="D11" s="19"/>
      <c r="E11" s="19"/>
      <c r="F11" s="21">
        <v>400</v>
      </c>
      <c r="G11" s="20">
        <v>400</v>
      </c>
      <c r="H11" s="21">
        <f t="shared" si="0"/>
        <v>0</v>
      </c>
    </row>
    <row r="12" spans="1:8" x14ac:dyDescent="0.25">
      <c r="A12" s="19" t="s">
        <v>138</v>
      </c>
      <c r="B12" s="19"/>
      <c r="C12" s="19"/>
      <c r="D12" s="19"/>
      <c r="E12" s="19"/>
      <c r="F12" s="21">
        <v>400</v>
      </c>
      <c r="G12" s="20">
        <v>400</v>
      </c>
      <c r="H12" s="21">
        <f t="shared" si="0"/>
        <v>0</v>
      </c>
    </row>
    <row r="13" spans="1:8" x14ac:dyDescent="0.25">
      <c r="A13" s="19" t="s">
        <v>139</v>
      </c>
      <c r="B13" s="19"/>
      <c r="C13" s="19"/>
      <c r="D13" s="19"/>
      <c r="E13" s="19"/>
      <c r="F13" s="21">
        <v>300</v>
      </c>
      <c r="G13" s="20">
        <v>300</v>
      </c>
      <c r="H13" s="21">
        <f t="shared" si="0"/>
        <v>0</v>
      </c>
    </row>
    <row r="14" spans="1:8" x14ac:dyDescent="0.25">
      <c r="A14" s="19" t="s">
        <v>140</v>
      </c>
      <c r="B14" s="19"/>
      <c r="C14" s="19"/>
      <c r="D14" s="19"/>
      <c r="E14" s="19"/>
      <c r="F14" s="21">
        <v>500</v>
      </c>
      <c r="G14" s="20">
        <v>500</v>
      </c>
      <c r="H14" s="21">
        <f t="shared" si="0"/>
        <v>0</v>
      </c>
    </row>
    <row r="15" spans="1:8" x14ac:dyDescent="0.25">
      <c r="A15" s="19" t="s">
        <v>141</v>
      </c>
      <c r="B15" s="19"/>
      <c r="C15" s="19"/>
      <c r="D15" s="19"/>
      <c r="E15" s="19"/>
      <c r="F15" s="21">
        <v>300</v>
      </c>
      <c r="G15" s="20">
        <v>300</v>
      </c>
      <c r="H15" s="21">
        <f t="shared" si="0"/>
        <v>0</v>
      </c>
    </row>
    <row r="16" spans="1:8" x14ac:dyDescent="0.25">
      <c r="A16" s="19" t="s">
        <v>142</v>
      </c>
      <c r="B16" s="19"/>
      <c r="C16" s="19"/>
      <c r="D16" s="19"/>
      <c r="E16" s="19"/>
      <c r="F16" s="21">
        <v>400</v>
      </c>
      <c r="G16" s="20">
        <v>400</v>
      </c>
      <c r="H16" s="21">
        <f t="shared" si="0"/>
        <v>0</v>
      </c>
    </row>
    <row r="17" spans="1:8" x14ac:dyDescent="0.25">
      <c r="A17" s="19"/>
      <c r="B17" s="19"/>
      <c r="C17" s="19"/>
      <c r="D17" s="19"/>
      <c r="E17" s="19"/>
      <c r="F17" s="19"/>
      <c r="G17" s="20"/>
      <c r="H17" s="19"/>
    </row>
    <row r="18" spans="1:8" x14ac:dyDescent="0.25">
      <c r="A18" s="19" t="s">
        <v>153</v>
      </c>
      <c r="B18" s="19"/>
      <c r="C18" s="19"/>
      <c r="D18" s="19"/>
      <c r="E18" s="19"/>
      <c r="F18" s="19"/>
      <c r="G18" s="20">
        <v>1687.51</v>
      </c>
      <c r="H18" s="19"/>
    </row>
    <row r="19" spans="1:8" x14ac:dyDescent="0.25">
      <c r="A19" s="19"/>
      <c r="B19" s="19"/>
      <c r="C19" s="19"/>
      <c r="D19" s="19"/>
      <c r="E19" s="19"/>
      <c r="F19" s="20"/>
      <c r="G19" s="20"/>
      <c r="H19" s="20"/>
    </row>
    <row r="20" spans="1:8" x14ac:dyDescent="0.25">
      <c r="A20" s="17" t="s">
        <v>143</v>
      </c>
      <c r="B20" s="19"/>
      <c r="C20" s="19"/>
      <c r="D20" s="19"/>
      <c r="E20" s="19"/>
      <c r="F20" s="20"/>
      <c r="G20" s="18">
        <f>SUM(G6:G19)</f>
        <v>5987.51</v>
      </c>
      <c r="H20" s="20">
        <f>SUM(H6:H19)</f>
        <v>0</v>
      </c>
    </row>
    <row r="22" spans="1:8" x14ac:dyDescent="0.25">
      <c r="A22" s="22" t="s">
        <v>40</v>
      </c>
      <c r="B22" s="23"/>
      <c r="C22" s="23"/>
      <c r="D22" s="23"/>
      <c r="E22" s="23"/>
      <c r="F22" s="23"/>
      <c r="G22" s="24"/>
    </row>
    <row r="23" spans="1:8" x14ac:dyDescent="0.25">
      <c r="A23" s="25"/>
      <c r="B23" s="23"/>
      <c r="C23" s="23"/>
      <c r="D23" s="23"/>
      <c r="E23" s="23"/>
      <c r="F23" s="23"/>
      <c r="G23" s="24"/>
    </row>
    <row r="24" spans="1:8" x14ac:dyDescent="0.25">
      <c r="A24" s="25">
        <v>45936</v>
      </c>
      <c r="B24" s="23" t="s">
        <v>156</v>
      </c>
      <c r="C24" s="23"/>
      <c r="D24" s="23"/>
      <c r="E24" s="23"/>
      <c r="F24" s="23"/>
      <c r="G24" s="24">
        <v>1000</v>
      </c>
    </row>
    <row r="25" spans="1:8" x14ac:dyDescent="0.25">
      <c r="A25" s="25">
        <v>45954</v>
      </c>
      <c r="B25" s="23" t="s">
        <v>154</v>
      </c>
      <c r="C25" s="23"/>
      <c r="D25" s="23"/>
      <c r="E25" s="23"/>
      <c r="F25" s="23"/>
      <c r="G25" s="24">
        <v>862.98</v>
      </c>
    </row>
    <row r="26" spans="1:8" x14ac:dyDescent="0.25">
      <c r="A26" s="25">
        <v>45954</v>
      </c>
      <c r="B26" s="23" t="s">
        <v>155</v>
      </c>
      <c r="C26" s="23"/>
      <c r="D26" s="23"/>
      <c r="E26" s="23"/>
      <c r="F26" s="23"/>
      <c r="G26" s="24">
        <v>205.48</v>
      </c>
    </row>
    <row r="27" spans="1:8" x14ac:dyDescent="0.25">
      <c r="A27" s="25">
        <v>45975</v>
      </c>
      <c r="B27" s="23" t="s">
        <v>161</v>
      </c>
      <c r="C27" s="23"/>
      <c r="D27" s="23"/>
      <c r="E27" s="23"/>
      <c r="F27" s="23"/>
      <c r="G27" s="24">
        <v>313.16000000000003</v>
      </c>
    </row>
    <row r="28" spans="1:8" x14ac:dyDescent="0.25">
      <c r="A28" s="25">
        <v>45975</v>
      </c>
      <c r="B28" s="23" t="s">
        <v>162</v>
      </c>
      <c r="C28" s="23"/>
      <c r="D28" s="23"/>
      <c r="E28" s="23"/>
      <c r="F28" s="23"/>
      <c r="G28" s="24">
        <v>198</v>
      </c>
    </row>
    <row r="29" spans="1:8" x14ac:dyDescent="0.25">
      <c r="A29" s="25"/>
      <c r="B29" s="23"/>
      <c r="C29" s="23"/>
      <c r="D29" s="23"/>
      <c r="E29" s="23"/>
      <c r="F29" s="23"/>
      <c r="G29" s="24"/>
    </row>
    <row r="30" spans="1:8" x14ac:dyDescent="0.25">
      <c r="A30" s="25"/>
      <c r="B30" s="23"/>
      <c r="C30" s="23"/>
      <c r="D30" s="23"/>
      <c r="E30" s="23"/>
      <c r="F30" s="23"/>
      <c r="G30" s="24"/>
    </row>
    <row r="31" spans="1:8" x14ac:dyDescent="0.25">
      <c r="A31" s="38" t="s">
        <v>144</v>
      </c>
      <c r="B31" s="23"/>
      <c r="C31" s="23"/>
      <c r="D31" s="23"/>
      <c r="E31" s="23"/>
      <c r="F31" s="23"/>
      <c r="G31" s="26">
        <f>SUM(G24:G29)</f>
        <v>2579.62</v>
      </c>
    </row>
    <row r="32" spans="1:8" x14ac:dyDescent="0.25">
      <c r="A32" s="25"/>
      <c r="B32" s="23"/>
      <c r="C32" s="23"/>
      <c r="D32" s="23"/>
      <c r="E32" s="23"/>
      <c r="F32" s="23"/>
      <c r="G32" s="24"/>
    </row>
    <row r="34" spans="1:8" ht="18.75" x14ac:dyDescent="0.3">
      <c r="A34" s="27" t="s">
        <v>145</v>
      </c>
      <c r="B34" s="27"/>
      <c r="C34" s="28"/>
      <c r="D34" s="28"/>
      <c r="E34" s="28"/>
      <c r="F34" s="28"/>
      <c r="G34" s="29">
        <f>G20-G31</f>
        <v>3407.8900000000003</v>
      </c>
      <c r="H34" s="19"/>
    </row>
    <row r="36" spans="1:8" x14ac:dyDescent="0.25">
      <c r="A36" s="30" t="s">
        <v>146</v>
      </c>
    </row>
    <row r="37" spans="1:8" x14ac:dyDescent="0.25">
      <c r="A37" s="31" t="s">
        <v>147</v>
      </c>
      <c r="G37"/>
    </row>
    <row r="38" spans="1:8" x14ac:dyDescent="0.25">
      <c r="A38" s="31" t="s">
        <v>148</v>
      </c>
      <c r="G38"/>
    </row>
    <row r="40" spans="1:8" x14ac:dyDescent="0.25">
      <c r="A40" s="30" t="s">
        <v>0</v>
      </c>
      <c r="B40" s="30"/>
      <c r="C40" s="30"/>
      <c r="D40" s="30"/>
      <c r="E40" s="30"/>
      <c r="F40" s="30" t="s">
        <v>129</v>
      </c>
      <c r="G40" s="32" t="s">
        <v>160</v>
      </c>
      <c r="H40" s="30" t="s">
        <v>149</v>
      </c>
    </row>
    <row r="41" spans="1:8" x14ac:dyDescent="0.25">
      <c r="A41" s="31"/>
      <c r="B41" s="31"/>
      <c r="C41" s="31"/>
      <c r="D41" s="31"/>
      <c r="E41" s="31"/>
      <c r="F41" s="31"/>
      <c r="G41" s="33"/>
      <c r="H41" s="31"/>
    </row>
    <row r="42" spans="1:8" x14ac:dyDescent="0.25">
      <c r="A42" s="31"/>
      <c r="B42" s="31"/>
      <c r="C42" s="31"/>
      <c r="D42" s="31"/>
      <c r="E42" s="31"/>
      <c r="F42" s="31"/>
      <c r="G42" s="33"/>
      <c r="H42" s="31"/>
    </row>
    <row r="43" spans="1:8" x14ac:dyDescent="0.25">
      <c r="A43" s="31" t="s">
        <v>150</v>
      </c>
      <c r="B43" s="31"/>
      <c r="C43" s="31"/>
      <c r="D43" s="31"/>
      <c r="E43" s="31"/>
      <c r="F43" s="31"/>
      <c r="G43" s="33">
        <v>5556.42</v>
      </c>
      <c r="H43" s="31"/>
    </row>
    <row r="45" spans="1:8" x14ac:dyDescent="0.25">
      <c r="A45" s="30" t="s">
        <v>143</v>
      </c>
      <c r="B45" s="30"/>
      <c r="C45" s="30"/>
      <c r="D45" s="30"/>
      <c r="E45" s="30"/>
      <c r="F45" s="30"/>
      <c r="G45" s="32">
        <f>SUM(G41:G44)</f>
        <v>5556.42</v>
      </c>
      <c r="H45" s="30"/>
    </row>
    <row r="48" spans="1:8" x14ac:dyDescent="0.25">
      <c r="A48" s="22" t="s">
        <v>40</v>
      </c>
      <c r="B48" s="23"/>
      <c r="C48" s="23"/>
      <c r="D48" s="23"/>
      <c r="E48" s="23"/>
      <c r="F48" s="23"/>
      <c r="G48" s="24"/>
    </row>
    <row r="49" spans="1:8" x14ac:dyDescent="0.25">
      <c r="A49" s="23"/>
      <c r="B49" s="23"/>
      <c r="C49" s="23"/>
      <c r="D49" s="23"/>
      <c r="E49" s="23"/>
      <c r="F49" s="23"/>
      <c r="G49" s="24"/>
    </row>
    <row r="50" spans="1:8" x14ac:dyDescent="0.25">
      <c r="A50" s="23"/>
      <c r="B50" s="23"/>
      <c r="C50" s="23"/>
      <c r="D50" s="23"/>
      <c r="E50" s="23"/>
      <c r="F50" s="23"/>
      <c r="G50" s="24"/>
    </row>
    <row r="51" spans="1:8" x14ac:dyDescent="0.25">
      <c r="A51" s="22" t="s">
        <v>144</v>
      </c>
      <c r="B51" s="23"/>
      <c r="C51" s="23"/>
      <c r="D51" s="23"/>
      <c r="E51" s="23"/>
      <c r="F51" s="23"/>
      <c r="G51" s="24">
        <f>SUM(G50:G50)</f>
        <v>0</v>
      </c>
    </row>
    <row r="52" spans="1:8" x14ac:dyDescent="0.25">
      <c r="A52" s="23"/>
      <c r="B52" s="23"/>
      <c r="C52" s="23"/>
      <c r="D52" s="23"/>
      <c r="E52" s="23"/>
      <c r="F52" s="23"/>
      <c r="G52" s="24"/>
    </row>
    <row r="53" spans="1:8" ht="18.75" x14ac:dyDescent="0.3">
      <c r="A53" s="34" t="s">
        <v>145</v>
      </c>
      <c r="B53" s="34"/>
      <c r="C53" s="35"/>
      <c r="D53" s="35"/>
      <c r="E53" s="35"/>
      <c r="F53" s="35"/>
      <c r="G53" s="36">
        <f>G45-G51</f>
        <v>5556.42</v>
      </c>
      <c r="H53" s="31"/>
    </row>
    <row r="55" spans="1:8" ht="18.75" x14ac:dyDescent="0.3">
      <c r="A55" s="15" t="s">
        <v>151</v>
      </c>
      <c r="G55" s="37">
        <f>G34+G53</f>
        <v>8964.3100000000013</v>
      </c>
    </row>
  </sheetData>
  <pageMargins left="0.7" right="0.7" top="0.75" bottom="0.75" header="0.3" footer="0.3"/>
  <pageSetup scale="5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1A7E-A7BD-4E7B-AE12-76B0231898DE}">
  <sheetPr>
    <pageSetUpPr fitToPage="1"/>
  </sheetPr>
  <dimension ref="A1:O60"/>
  <sheetViews>
    <sheetView workbookViewId="0">
      <selection sqref="A1:V1048576"/>
    </sheetView>
  </sheetViews>
  <sheetFormatPr defaultRowHeight="15" x14ac:dyDescent="0.25"/>
  <cols>
    <col min="1" max="1" width="17.140625" style="7" customWidth="1"/>
    <col min="2" max="2" width="12.140625" style="7" customWidth="1"/>
    <col min="3" max="3" width="10.140625" style="7" bestFit="1" customWidth="1"/>
    <col min="4" max="4" width="12.140625" style="7" customWidth="1"/>
    <col min="5" max="5" width="21.85546875" style="7" customWidth="1"/>
    <col min="6" max="6" width="22" style="7" customWidth="1"/>
    <col min="7" max="7" width="17.85546875" style="7" customWidth="1"/>
    <col min="8" max="8" width="0" style="7" hidden="1" customWidth="1"/>
    <col min="9" max="9" width="9.140625" style="10" hidden="1" customWidth="1"/>
    <col min="10" max="10" width="9.140625" style="10"/>
    <col min="11" max="15" width="9.140625" style="7"/>
  </cols>
  <sheetData>
    <row r="1" spans="1:15" ht="26.25" x14ac:dyDescent="0.4">
      <c r="A1" s="1"/>
      <c r="B1" s="2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3"/>
      <c r="B2" s="3" t="s">
        <v>0</v>
      </c>
      <c r="C2" s="3"/>
      <c r="D2" s="3"/>
      <c r="E2" s="4" t="s">
        <v>124</v>
      </c>
      <c r="F2" s="4" t="s">
        <v>166</v>
      </c>
      <c r="G2" s="3" t="s">
        <v>1</v>
      </c>
      <c r="H2" s="3"/>
      <c r="I2" s="5"/>
      <c r="J2" s="5"/>
      <c r="K2" s="3"/>
      <c r="L2" s="3"/>
      <c r="M2" s="3"/>
      <c r="N2" s="3"/>
      <c r="O2" s="3"/>
    </row>
    <row r="3" spans="1:15" x14ac:dyDescent="0.25">
      <c r="A3" s="7" t="s">
        <v>2</v>
      </c>
      <c r="B3" s="7" t="s">
        <v>3</v>
      </c>
      <c r="E3" s="6">
        <v>2232</v>
      </c>
      <c r="F3" s="8"/>
      <c r="G3" s="8">
        <f>E3-F3</f>
        <v>2232</v>
      </c>
      <c r="H3" s="9" t="e">
        <f>F3/#REF!</f>
        <v>#REF!</v>
      </c>
      <c r="I3" s="10" t="s">
        <v>4</v>
      </c>
      <c r="J3" s="10" t="s">
        <v>5</v>
      </c>
    </row>
    <row r="4" spans="1:15" x14ac:dyDescent="0.25">
      <c r="A4" s="7" t="s">
        <v>6</v>
      </c>
      <c r="B4" s="7" t="s">
        <v>7</v>
      </c>
      <c r="E4" s="6">
        <v>64000</v>
      </c>
      <c r="F4" s="8">
        <v>61803.88</v>
      </c>
      <c r="G4" s="8">
        <f t="shared" ref="G4:G15" si="0">E4-F4</f>
        <v>2196.1200000000026</v>
      </c>
      <c r="H4" s="9" t="e">
        <f>F4/#REF!</f>
        <v>#REF!</v>
      </c>
      <c r="J4" s="10" t="s">
        <v>8</v>
      </c>
    </row>
    <row r="5" spans="1:15" x14ac:dyDescent="0.25">
      <c r="A5" s="7" t="s">
        <v>9</v>
      </c>
      <c r="B5" s="7" t="s">
        <v>10</v>
      </c>
      <c r="E5" s="6">
        <v>2100</v>
      </c>
      <c r="F5" s="8">
        <v>1810</v>
      </c>
      <c r="G5" s="8">
        <f t="shared" si="0"/>
        <v>290</v>
      </c>
      <c r="H5" s="9"/>
      <c r="J5" s="10" t="s">
        <v>11</v>
      </c>
    </row>
    <row r="6" spans="1:15" x14ac:dyDescent="0.25">
      <c r="A6" s="7" t="s">
        <v>12</v>
      </c>
      <c r="B6" s="7" t="s">
        <v>13</v>
      </c>
      <c r="E6" s="6">
        <v>3500</v>
      </c>
      <c r="F6" s="8">
        <v>775.5</v>
      </c>
      <c r="G6" s="8">
        <f t="shared" si="0"/>
        <v>2724.5</v>
      </c>
      <c r="H6" s="9" t="e">
        <f>F6/#REF!</f>
        <v>#REF!</v>
      </c>
      <c r="I6" s="10" t="s">
        <v>14</v>
      </c>
      <c r="J6" s="10" t="s">
        <v>15</v>
      </c>
    </row>
    <row r="7" spans="1:15" x14ac:dyDescent="0.25">
      <c r="A7" s="7" t="s">
        <v>16</v>
      </c>
      <c r="B7" s="7" t="s">
        <v>17</v>
      </c>
      <c r="E7" s="6">
        <v>4800</v>
      </c>
      <c r="F7" s="8">
        <v>4435</v>
      </c>
      <c r="G7" s="8">
        <f t="shared" si="0"/>
        <v>365</v>
      </c>
      <c r="H7" s="9" t="e">
        <f>F7/#REF!</f>
        <v>#REF!</v>
      </c>
    </row>
    <row r="8" spans="1:15" x14ac:dyDescent="0.25">
      <c r="A8" s="7" t="s">
        <v>18</v>
      </c>
      <c r="B8" s="7" t="s">
        <v>19</v>
      </c>
      <c r="E8" s="6">
        <v>5500</v>
      </c>
      <c r="F8" s="8">
        <v>1358.08</v>
      </c>
      <c r="G8" s="8">
        <f t="shared" si="0"/>
        <v>4141.92</v>
      </c>
      <c r="H8" s="9" t="e">
        <f>F8/#REF!</f>
        <v>#REF!</v>
      </c>
      <c r="I8" s="10" t="s">
        <v>20</v>
      </c>
      <c r="J8" s="10" t="s">
        <v>21</v>
      </c>
    </row>
    <row r="9" spans="1:15" x14ac:dyDescent="0.25">
      <c r="A9" s="7" t="s">
        <v>22</v>
      </c>
      <c r="B9" s="7" t="s">
        <v>23</v>
      </c>
      <c r="E9" s="6">
        <v>2300</v>
      </c>
      <c r="F9" s="8">
        <v>434.56</v>
      </c>
      <c r="G9" s="8">
        <f t="shared" si="0"/>
        <v>1865.44</v>
      </c>
      <c r="H9" s="9" t="e">
        <f>F9/#REF!</f>
        <v>#REF!</v>
      </c>
      <c r="J9" s="10" t="s">
        <v>24</v>
      </c>
    </row>
    <row r="10" spans="1:15" x14ac:dyDescent="0.25">
      <c r="A10" s="7" t="s">
        <v>25</v>
      </c>
      <c r="B10" s="7" t="s">
        <v>26</v>
      </c>
      <c r="E10" s="6">
        <v>1600</v>
      </c>
      <c r="F10" s="8">
        <v>800</v>
      </c>
      <c r="G10" s="8">
        <f t="shared" si="0"/>
        <v>800</v>
      </c>
      <c r="H10" s="9" t="e">
        <f>F10/#REF!</f>
        <v>#REF!</v>
      </c>
    </row>
    <row r="11" spans="1:15" x14ac:dyDescent="0.25">
      <c r="A11" s="7" t="s">
        <v>27</v>
      </c>
      <c r="B11" s="7" t="s">
        <v>28</v>
      </c>
      <c r="E11" s="6">
        <v>278000</v>
      </c>
      <c r="F11" s="8"/>
      <c r="G11" s="8">
        <f t="shared" si="0"/>
        <v>278000</v>
      </c>
      <c r="H11" s="9" t="e">
        <f>F11/#REF!</f>
        <v>#REF!</v>
      </c>
      <c r="J11" s="10" t="s">
        <v>29</v>
      </c>
    </row>
    <row r="12" spans="1:15" x14ac:dyDescent="0.25">
      <c r="A12" s="7" t="s">
        <v>30</v>
      </c>
      <c r="B12" s="7" t="s">
        <v>31</v>
      </c>
      <c r="E12" s="6">
        <v>197000</v>
      </c>
      <c r="F12" s="8">
        <v>179615.48</v>
      </c>
      <c r="G12" s="8">
        <f t="shared" si="0"/>
        <v>17384.51999999999</v>
      </c>
      <c r="H12" s="9" t="e">
        <f>F12/#REF!</f>
        <v>#REF!</v>
      </c>
    </row>
    <row r="13" spans="1:15" x14ac:dyDescent="0.25">
      <c r="A13" s="7" t="s">
        <v>32</v>
      </c>
      <c r="B13" s="7" t="s">
        <v>33</v>
      </c>
      <c r="E13" s="6">
        <v>30000</v>
      </c>
      <c r="F13" s="8">
        <v>7693.58</v>
      </c>
      <c r="G13" s="8">
        <f t="shared" si="0"/>
        <v>22306.42</v>
      </c>
      <c r="H13" s="9" t="e">
        <f>F13/#REF!</f>
        <v>#REF!</v>
      </c>
      <c r="J13" s="10" t="s">
        <v>34</v>
      </c>
    </row>
    <row r="14" spans="1:15" ht="17.25" x14ac:dyDescent="0.4">
      <c r="A14" s="7" t="s">
        <v>35</v>
      </c>
      <c r="B14" s="7" t="s">
        <v>36</v>
      </c>
      <c r="E14" s="11">
        <v>700</v>
      </c>
      <c r="F14" s="12"/>
      <c r="G14" s="12">
        <f t="shared" si="0"/>
        <v>700</v>
      </c>
      <c r="H14" s="9" t="e">
        <f>F14/#REF!</f>
        <v>#REF!</v>
      </c>
      <c r="I14" s="10" t="s">
        <v>37</v>
      </c>
      <c r="J14" s="10" t="s">
        <v>38</v>
      </c>
    </row>
    <row r="15" spans="1:15" x14ac:dyDescent="0.25">
      <c r="B15" s="7" t="s">
        <v>39</v>
      </c>
      <c r="E15" s="8">
        <f>SUM(E3:E14)</f>
        <v>591732</v>
      </c>
      <c r="F15" s="8">
        <f>SUM(F3:F14)</f>
        <v>258726.08</v>
      </c>
      <c r="G15" s="8">
        <f t="shared" si="0"/>
        <v>333005.92000000004</v>
      </c>
      <c r="H15" s="9" t="e">
        <f>F15/#REF!</f>
        <v>#REF!</v>
      </c>
    </row>
    <row r="17" spans="1:15" x14ac:dyDescent="0.25">
      <c r="A17" s="3"/>
      <c r="B17" s="3" t="s">
        <v>40</v>
      </c>
      <c r="C17" s="3"/>
      <c r="D17" s="3"/>
      <c r="E17" s="3" t="s">
        <v>124</v>
      </c>
      <c r="F17" s="3" t="s">
        <v>166</v>
      </c>
      <c r="G17" s="3" t="s">
        <v>1</v>
      </c>
      <c r="H17" s="3"/>
      <c r="I17" s="5"/>
      <c r="J17" s="5"/>
      <c r="K17" s="3"/>
      <c r="L17" s="3"/>
      <c r="M17" s="3"/>
      <c r="N17" s="3"/>
      <c r="O17" s="3"/>
    </row>
    <row r="18" spans="1:15" x14ac:dyDescent="0.25">
      <c r="A18" s="7" t="s">
        <v>41</v>
      </c>
      <c r="B18" s="7" t="s">
        <v>42</v>
      </c>
      <c r="E18" s="6">
        <v>159000</v>
      </c>
      <c r="F18" s="8">
        <v>36511.480000000003</v>
      </c>
      <c r="G18" s="8">
        <f t="shared" ref="G18:G44" si="1">E18-F18</f>
        <v>122488.51999999999</v>
      </c>
      <c r="H18" s="9" t="e">
        <f>F18/#REF!</f>
        <v>#REF!</v>
      </c>
      <c r="I18" s="10" t="s">
        <v>43</v>
      </c>
      <c r="J18" s="10" t="s">
        <v>44</v>
      </c>
    </row>
    <row r="19" spans="1:15" x14ac:dyDescent="0.25">
      <c r="A19" s="7" t="s">
        <v>45</v>
      </c>
      <c r="B19" s="7" t="s">
        <v>46</v>
      </c>
      <c r="E19" s="6">
        <v>3000</v>
      </c>
      <c r="F19" s="8">
        <v>529.41999999999996</v>
      </c>
      <c r="G19" s="8">
        <f t="shared" si="1"/>
        <v>2470.58</v>
      </c>
      <c r="H19" s="9" t="e">
        <f>F19/#REF!</f>
        <v>#REF!</v>
      </c>
    </row>
    <row r="20" spans="1:15" x14ac:dyDescent="0.25">
      <c r="A20" s="7" t="s">
        <v>47</v>
      </c>
      <c r="B20" s="7" t="s">
        <v>48</v>
      </c>
      <c r="E20" s="6">
        <v>24000</v>
      </c>
      <c r="F20" s="8">
        <v>5476.77</v>
      </c>
      <c r="G20" s="8">
        <f t="shared" si="1"/>
        <v>18523.23</v>
      </c>
      <c r="H20" s="9" t="e">
        <f>F20/#REF!</f>
        <v>#REF!</v>
      </c>
      <c r="I20" s="10" t="s">
        <v>49</v>
      </c>
    </row>
    <row r="21" spans="1:15" x14ac:dyDescent="0.25">
      <c r="A21" s="7" t="s">
        <v>50</v>
      </c>
      <c r="B21" s="7" t="s">
        <v>51</v>
      </c>
      <c r="E21" s="6">
        <v>19200</v>
      </c>
      <c r="F21" s="8">
        <v>4831</v>
      </c>
      <c r="G21" s="8">
        <f t="shared" si="1"/>
        <v>14369</v>
      </c>
      <c r="H21" s="9" t="e">
        <f>F21/#REF!</f>
        <v>#REF!</v>
      </c>
      <c r="I21" s="10" t="s">
        <v>52</v>
      </c>
      <c r="J21" s="10" t="s">
        <v>53</v>
      </c>
    </row>
    <row r="22" spans="1:15" x14ac:dyDescent="0.25">
      <c r="A22" s="7" t="s">
        <v>54</v>
      </c>
      <c r="B22" s="7" t="s">
        <v>55</v>
      </c>
      <c r="E22" s="6">
        <v>6000</v>
      </c>
      <c r="F22" s="8">
        <v>695.34</v>
      </c>
      <c r="G22" s="8">
        <f t="shared" si="1"/>
        <v>5304.66</v>
      </c>
      <c r="H22" s="9" t="e">
        <f>F22/#REF!</f>
        <v>#REF!</v>
      </c>
      <c r="I22" s="10" t="s">
        <v>56</v>
      </c>
      <c r="J22" s="10" t="s">
        <v>57</v>
      </c>
    </row>
    <row r="23" spans="1:15" x14ac:dyDescent="0.25">
      <c r="A23" s="7" t="s">
        <v>58</v>
      </c>
      <c r="B23" s="7" t="s">
        <v>59</v>
      </c>
      <c r="E23" s="6">
        <v>300</v>
      </c>
      <c r="F23" s="8"/>
      <c r="G23" s="8">
        <f t="shared" si="1"/>
        <v>300</v>
      </c>
      <c r="H23" s="9" t="e">
        <f>F23/#REF!</f>
        <v>#REF!</v>
      </c>
      <c r="I23" s="10" t="s">
        <v>60</v>
      </c>
      <c r="J23" s="10" t="s">
        <v>61</v>
      </c>
    </row>
    <row r="24" spans="1:15" x14ac:dyDescent="0.25">
      <c r="A24" s="7" t="s">
        <v>62</v>
      </c>
      <c r="B24" s="7" t="s">
        <v>63</v>
      </c>
      <c r="E24" s="6">
        <v>300</v>
      </c>
      <c r="F24" s="8"/>
      <c r="G24" s="8">
        <f t="shared" si="1"/>
        <v>300</v>
      </c>
      <c r="H24" s="9" t="e">
        <f>F24/#REF!</f>
        <v>#REF!</v>
      </c>
      <c r="I24" s="10" t="s">
        <v>64</v>
      </c>
      <c r="J24" s="10" t="s">
        <v>65</v>
      </c>
    </row>
    <row r="25" spans="1:15" x14ac:dyDescent="0.25">
      <c r="A25" s="7" t="s">
        <v>66</v>
      </c>
      <c r="B25" s="7" t="s">
        <v>67</v>
      </c>
      <c r="E25" s="6">
        <v>240</v>
      </c>
      <c r="F25" s="8">
        <v>60</v>
      </c>
      <c r="G25" s="8">
        <f t="shared" si="1"/>
        <v>180</v>
      </c>
      <c r="H25" s="9" t="e">
        <f>F25/#REF!</f>
        <v>#REF!</v>
      </c>
      <c r="J25" s="10" t="s">
        <v>68</v>
      </c>
    </row>
    <row r="26" spans="1:15" x14ac:dyDescent="0.25">
      <c r="A26" s="7" t="s">
        <v>69</v>
      </c>
      <c r="B26" s="7" t="s">
        <v>70</v>
      </c>
      <c r="E26" s="6">
        <v>8000</v>
      </c>
      <c r="F26" s="8">
        <v>51</v>
      </c>
      <c r="G26" s="8">
        <f t="shared" si="1"/>
        <v>7949</v>
      </c>
      <c r="H26" s="9" t="e">
        <f>F26/#REF!</f>
        <v>#REF!</v>
      </c>
      <c r="I26" s="10" t="s">
        <v>71</v>
      </c>
      <c r="J26" s="10" t="s">
        <v>72</v>
      </c>
    </row>
    <row r="27" spans="1:15" x14ac:dyDescent="0.25">
      <c r="A27" s="7" t="s">
        <v>73</v>
      </c>
      <c r="B27" s="7" t="s">
        <v>74</v>
      </c>
      <c r="E27" s="6">
        <v>58000</v>
      </c>
      <c r="F27" s="8">
        <v>15729.21</v>
      </c>
      <c r="G27" s="8">
        <f t="shared" si="1"/>
        <v>42270.79</v>
      </c>
      <c r="H27" s="9" t="e">
        <f>F27/#REF!</f>
        <v>#REF!</v>
      </c>
    </row>
    <row r="28" spans="1:15" x14ac:dyDescent="0.25">
      <c r="A28" s="7" t="s">
        <v>75</v>
      </c>
      <c r="B28" s="7" t="s">
        <v>76</v>
      </c>
      <c r="E28" s="6">
        <v>6000</v>
      </c>
      <c r="F28" s="8">
        <v>6000</v>
      </c>
      <c r="G28" s="8">
        <f t="shared" si="1"/>
        <v>0</v>
      </c>
      <c r="H28" s="9" t="e">
        <f>F28/#REF!</f>
        <v>#REF!</v>
      </c>
    </row>
    <row r="29" spans="1:15" x14ac:dyDescent="0.25">
      <c r="A29" s="7" t="s">
        <v>77</v>
      </c>
      <c r="B29" s="7" t="s">
        <v>78</v>
      </c>
      <c r="E29" s="6">
        <v>8100</v>
      </c>
      <c r="F29" s="8">
        <v>8805</v>
      </c>
      <c r="G29" s="8">
        <f t="shared" si="1"/>
        <v>-705</v>
      </c>
      <c r="H29" s="9" t="e">
        <f>F29/#REF!</f>
        <v>#REF!</v>
      </c>
      <c r="I29" s="10" t="s">
        <v>79</v>
      </c>
      <c r="J29" s="10" t="s">
        <v>80</v>
      </c>
    </row>
    <row r="30" spans="1:15" x14ac:dyDescent="0.25">
      <c r="A30" s="7" t="s">
        <v>81</v>
      </c>
      <c r="B30" s="7" t="s">
        <v>82</v>
      </c>
      <c r="E30" s="6">
        <v>17700</v>
      </c>
      <c r="F30" s="8">
        <v>3750</v>
      </c>
      <c r="G30" s="8">
        <v>18000</v>
      </c>
      <c r="H30" s="9" t="e">
        <f>F30/#REF!</f>
        <v>#REF!</v>
      </c>
      <c r="J30" s="10" t="s">
        <v>164</v>
      </c>
    </row>
    <row r="31" spans="1:15" x14ac:dyDescent="0.25">
      <c r="A31" s="7" t="s">
        <v>84</v>
      </c>
      <c r="B31" s="7" t="s">
        <v>85</v>
      </c>
      <c r="E31" s="6">
        <v>11000</v>
      </c>
      <c r="F31" s="8"/>
      <c r="G31" s="8">
        <v>11000</v>
      </c>
      <c r="H31" s="9" t="e">
        <f>F31/#REF!</f>
        <v>#REF!</v>
      </c>
    </row>
    <row r="32" spans="1:15" x14ac:dyDescent="0.25">
      <c r="A32" s="7" t="s">
        <v>86</v>
      </c>
      <c r="B32" s="7" t="s">
        <v>87</v>
      </c>
      <c r="E32" s="6">
        <v>30000</v>
      </c>
      <c r="F32" s="8"/>
      <c r="G32" s="8">
        <f t="shared" si="1"/>
        <v>30000</v>
      </c>
      <c r="H32" s="9" t="e">
        <f>F32/#REF!</f>
        <v>#REF!</v>
      </c>
      <c r="I32" s="10" t="s">
        <v>88</v>
      </c>
      <c r="J32" s="10" t="s">
        <v>89</v>
      </c>
    </row>
    <row r="33" spans="1:10" x14ac:dyDescent="0.25">
      <c r="A33" s="7" t="s">
        <v>90</v>
      </c>
      <c r="B33" s="7" t="s">
        <v>91</v>
      </c>
      <c r="E33" s="6">
        <v>2232</v>
      </c>
      <c r="F33" s="8"/>
      <c r="G33" s="8">
        <f t="shared" si="1"/>
        <v>2232</v>
      </c>
      <c r="H33" s="9" t="e">
        <f>F33/#REF!</f>
        <v>#REF!</v>
      </c>
    </row>
    <row r="34" spans="1:10" x14ac:dyDescent="0.25">
      <c r="A34" s="7" t="s">
        <v>92</v>
      </c>
      <c r="B34" s="7" t="s">
        <v>93</v>
      </c>
      <c r="E34" s="6">
        <v>60000</v>
      </c>
      <c r="F34" s="8">
        <v>5985</v>
      </c>
      <c r="G34" s="8">
        <f t="shared" si="1"/>
        <v>54015</v>
      </c>
      <c r="H34" s="9" t="e">
        <f>F34/#REF!</f>
        <v>#REF!</v>
      </c>
      <c r="I34" s="10" t="s">
        <v>94</v>
      </c>
      <c r="J34" s="10" t="s">
        <v>95</v>
      </c>
    </row>
    <row r="35" spans="1:10" x14ac:dyDescent="0.25">
      <c r="A35" s="7" t="s">
        <v>96</v>
      </c>
      <c r="B35" s="7" t="s">
        <v>97</v>
      </c>
      <c r="E35" s="6">
        <v>138000</v>
      </c>
      <c r="F35" s="8">
        <v>126292.33</v>
      </c>
      <c r="G35" s="8">
        <f t="shared" si="1"/>
        <v>11707.669999999998</v>
      </c>
      <c r="H35" s="9" t="e">
        <f>F35/#REF!</f>
        <v>#REF!</v>
      </c>
      <c r="I35" s="10" t="s">
        <v>98</v>
      </c>
      <c r="J35" s="10" t="s">
        <v>99</v>
      </c>
    </row>
    <row r="36" spans="1:10" x14ac:dyDescent="0.25">
      <c r="A36" s="7" t="s">
        <v>100</v>
      </c>
      <c r="B36" s="7" t="s">
        <v>101</v>
      </c>
      <c r="E36" s="6">
        <v>2000</v>
      </c>
      <c r="F36" s="8"/>
      <c r="G36" s="8">
        <f t="shared" si="1"/>
        <v>2000</v>
      </c>
      <c r="H36" s="9" t="e">
        <f>F36/#REF!</f>
        <v>#REF!</v>
      </c>
    </row>
    <row r="37" spans="1:10" x14ac:dyDescent="0.25">
      <c r="A37" s="7" t="s">
        <v>102</v>
      </c>
      <c r="B37" s="7" t="s">
        <v>23</v>
      </c>
      <c r="E37" s="6">
        <v>2100</v>
      </c>
      <c r="F37" s="8">
        <v>558.72</v>
      </c>
      <c r="G37" s="8">
        <f t="shared" si="1"/>
        <v>1541.28</v>
      </c>
      <c r="H37" s="9" t="e">
        <f>F37/#REF!</f>
        <v>#REF!</v>
      </c>
    </row>
    <row r="38" spans="1:10" x14ac:dyDescent="0.25">
      <c r="A38" s="7" t="s">
        <v>103</v>
      </c>
      <c r="B38" s="7" t="s">
        <v>104</v>
      </c>
      <c r="E38" s="6">
        <v>1500</v>
      </c>
      <c r="F38" s="8">
        <v>300</v>
      </c>
      <c r="G38" s="8">
        <f t="shared" si="1"/>
        <v>1200</v>
      </c>
      <c r="H38" s="9" t="e">
        <f>F38/#REF!</f>
        <v>#REF!</v>
      </c>
      <c r="I38" s="10" t="s">
        <v>105</v>
      </c>
      <c r="J38" s="10" t="s">
        <v>106</v>
      </c>
    </row>
    <row r="39" spans="1:10" x14ac:dyDescent="0.25">
      <c r="A39" s="7" t="s">
        <v>107</v>
      </c>
      <c r="B39" s="7" t="s">
        <v>108</v>
      </c>
      <c r="E39" s="6">
        <v>3000</v>
      </c>
      <c r="F39" s="8">
        <v>375</v>
      </c>
      <c r="G39" s="8">
        <f t="shared" si="1"/>
        <v>2625</v>
      </c>
      <c r="H39" s="9" t="e">
        <f>F39/#REF!</f>
        <v>#REF!</v>
      </c>
    </row>
    <row r="40" spans="1:10" x14ac:dyDescent="0.25">
      <c r="A40" s="7" t="s">
        <v>109</v>
      </c>
      <c r="B40" s="7" t="s">
        <v>110</v>
      </c>
      <c r="E40" s="6">
        <v>10000</v>
      </c>
      <c r="F40" s="8">
        <v>3362.07</v>
      </c>
      <c r="G40" s="8">
        <f t="shared" si="1"/>
        <v>6637.93</v>
      </c>
      <c r="H40" s="9" t="e">
        <f>F40/#REF!</f>
        <v>#REF!</v>
      </c>
      <c r="I40" s="10" t="s">
        <v>111</v>
      </c>
      <c r="J40" s="10" t="s">
        <v>112</v>
      </c>
    </row>
    <row r="41" spans="1:10" x14ac:dyDescent="0.25">
      <c r="A41" s="7" t="s">
        <v>113</v>
      </c>
      <c r="B41" s="7" t="s">
        <v>114</v>
      </c>
      <c r="E41" s="6">
        <v>5000</v>
      </c>
      <c r="F41" s="8">
        <v>2519.25</v>
      </c>
      <c r="G41" s="8">
        <f t="shared" si="1"/>
        <v>2480.75</v>
      </c>
      <c r="H41" s="9" t="e">
        <f>F41/#REF!</f>
        <v>#REF!</v>
      </c>
    </row>
    <row r="42" spans="1:10" x14ac:dyDescent="0.25">
      <c r="A42" s="7" t="s">
        <v>115</v>
      </c>
      <c r="B42" s="7" t="s">
        <v>116</v>
      </c>
      <c r="E42" s="6">
        <v>6000</v>
      </c>
      <c r="F42" s="8">
        <v>2000</v>
      </c>
      <c r="G42" s="8">
        <f t="shared" si="1"/>
        <v>4000</v>
      </c>
      <c r="H42" s="9" t="e">
        <f>F42/#REF!</f>
        <v>#REF!</v>
      </c>
      <c r="J42" s="10" t="s">
        <v>117</v>
      </c>
    </row>
    <row r="43" spans="1:10" x14ac:dyDescent="0.25">
      <c r="A43" s="7" t="s">
        <v>118</v>
      </c>
      <c r="B43" s="7" t="s">
        <v>119</v>
      </c>
      <c r="E43" s="6">
        <v>150</v>
      </c>
      <c r="F43" s="8"/>
      <c r="G43" s="8">
        <f t="shared" si="1"/>
        <v>150</v>
      </c>
      <c r="H43" s="9" t="e">
        <f>F43/#REF!</f>
        <v>#REF!</v>
      </c>
      <c r="I43" s="10" t="s">
        <v>120</v>
      </c>
    </row>
    <row r="44" spans="1:10" ht="17.25" x14ac:dyDescent="0.4">
      <c r="A44" s="7" t="s">
        <v>121</v>
      </c>
      <c r="B44" s="7" t="s">
        <v>122</v>
      </c>
      <c r="E44" s="11">
        <v>500</v>
      </c>
      <c r="F44" s="12"/>
      <c r="G44" s="12">
        <f t="shared" si="1"/>
        <v>500</v>
      </c>
      <c r="H44" s="9" t="e">
        <f>F44/#REF!</f>
        <v>#REF!</v>
      </c>
    </row>
    <row r="45" spans="1:10" x14ac:dyDescent="0.25">
      <c r="E45" s="8">
        <f>SUM(E18:E44)</f>
        <v>581322</v>
      </c>
      <c r="F45" s="8">
        <f>SUM(F18:F44)</f>
        <v>223831.59</v>
      </c>
      <c r="G45" s="8">
        <f>SUM(G18:G44)</f>
        <v>361540.41000000003</v>
      </c>
      <c r="H45" s="9" t="e">
        <f>F45/#REF!</f>
        <v>#REF!</v>
      </c>
      <c r="I45" s="13">
        <f>F45/E45</f>
        <v>0.38503891130905077</v>
      </c>
    </row>
    <row r="46" spans="1:10" x14ac:dyDescent="0.25">
      <c r="B46" s="14"/>
    </row>
    <row r="49" spans="1:8" x14ac:dyDescent="0.25">
      <c r="A49" s="7" t="s">
        <v>126</v>
      </c>
      <c r="B49" s="40" t="s">
        <v>157</v>
      </c>
      <c r="C49" s="40" t="s">
        <v>158</v>
      </c>
      <c r="E49" s="8"/>
      <c r="F49" s="8"/>
      <c r="G49" s="8"/>
      <c r="H49" s="9"/>
    </row>
    <row r="50" spans="1:8" x14ac:dyDescent="0.25">
      <c r="A50" s="7" t="s">
        <v>127</v>
      </c>
      <c r="B50" s="7">
        <v>3</v>
      </c>
      <c r="C50" s="41">
        <v>940</v>
      </c>
      <c r="E50" s="8"/>
      <c r="F50" s="8"/>
      <c r="G50" s="8"/>
      <c r="H50" s="9"/>
    </row>
    <row r="51" spans="1:8" x14ac:dyDescent="0.25">
      <c r="A51" s="7" t="s">
        <v>163</v>
      </c>
      <c r="B51" s="7">
        <v>3</v>
      </c>
      <c r="C51" s="41">
        <v>26970.37</v>
      </c>
      <c r="E51" s="8"/>
      <c r="F51" s="8"/>
      <c r="G51" s="8"/>
      <c r="H51" s="9"/>
    </row>
    <row r="52" spans="1:8" x14ac:dyDescent="0.25">
      <c r="A52" s="7" t="s">
        <v>165</v>
      </c>
      <c r="B52" s="7">
        <v>1</v>
      </c>
      <c r="C52" s="41">
        <v>307</v>
      </c>
      <c r="E52" s="8"/>
      <c r="F52" s="8"/>
      <c r="G52" s="8"/>
      <c r="H52" s="9"/>
    </row>
    <row r="53" spans="1:8" x14ac:dyDescent="0.25">
      <c r="C53" s="41"/>
    </row>
    <row r="54" spans="1:8" x14ac:dyDescent="0.25">
      <c r="C54" s="41"/>
    </row>
    <row r="55" spans="1:8" x14ac:dyDescent="0.25">
      <c r="C55" s="41"/>
    </row>
    <row r="56" spans="1:8" x14ac:dyDescent="0.25">
      <c r="C56" s="41"/>
    </row>
    <row r="57" spans="1:8" x14ac:dyDescent="0.25">
      <c r="C57" s="41"/>
    </row>
    <row r="58" spans="1:8" x14ac:dyDescent="0.25">
      <c r="C58" s="41"/>
    </row>
    <row r="59" spans="1:8" x14ac:dyDescent="0.25">
      <c r="C59" s="41"/>
    </row>
    <row r="60" spans="1:8" x14ac:dyDescent="0.25">
      <c r="C60" s="41"/>
    </row>
  </sheetData>
  <pageMargins left="0.7" right="0.7" top="0.75" bottom="0.75" header="0.3" footer="0.3"/>
  <pageSetup scale="6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CFA8-7BA8-4E6C-8739-14DF16D1C241}">
  <dimension ref="A1:H55"/>
  <sheetViews>
    <sheetView topLeftCell="A27" workbookViewId="0">
      <selection activeCell="G19" sqref="G19"/>
    </sheetView>
  </sheetViews>
  <sheetFormatPr defaultRowHeight="15" x14ac:dyDescent="0.25"/>
  <cols>
    <col min="1" max="1" width="11.85546875" customWidth="1"/>
    <col min="6" max="6" width="22.5703125" customWidth="1"/>
    <col min="7" max="7" width="22.7109375" style="16" customWidth="1"/>
    <col min="8" max="8" width="16.7109375" customWidth="1"/>
  </cols>
  <sheetData>
    <row r="1" spans="1:8" ht="18.75" x14ac:dyDescent="0.3">
      <c r="A1" s="15" t="s">
        <v>128</v>
      </c>
    </row>
    <row r="2" spans="1:8" ht="18.75" x14ac:dyDescent="0.3">
      <c r="A2" s="15" t="s">
        <v>152</v>
      </c>
    </row>
    <row r="3" spans="1:8" x14ac:dyDescent="0.25">
      <c r="A3" s="17" t="s">
        <v>0</v>
      </c>
      <c r="B3" s="17"/>
      <c r="C3" s="17"/>
      <c r="D3" s="17"/>
      <c r="E3" s="17"/>
      <c r="F3" s="17" t="s">
        <v>129</v>
      </c>
      <c r="G3" s="18" t="s">
        <v>165</v>
      </c>
      <c r="H3" s="17" t="s">
        <v>130</v>
      </c>
    </row>
    <row r="4" spans="1:8" x14ac:dyDescent="0.25">
      <c r="A4" s="19" t="s">
        <v>131</v>
      </c>
      <c r="B4" s="19"/>
      <c r="C4" s="19"/>
      <c r="D4" s="19"/>
      <c r="E4" s="19"/>
      <c r="F4" s="19"/>
      <c r="G4" s="20"/>
      <c r="H4" s="19"/>
    </row>
    <row r="5" spans="1:8" x14ac:dyDescent="0.25">
      <c r="A5" s="19"/>
      <c r="B5" s="19"/>
      <c r="C5" s="19"/>
      <c r="D5" s="19"/>
      <c r="E5" s="19"/>
      <c r="F5" s="19"/>
      <c r="G5" s="20"/>
      <c r="H5" s="19"/>
    </row>
    <row r="6" spans="1:8" x14ac:dyDescent="0.25">
      <c r="A6" s="19" t="s">
        <v>132</v>
      </c>
      <c r="B6" s="19"/>
      <c r="C6" s="19"/>
      <c r="D6" s="19"/>
      <c r="E6" s="19"/>
      <c r="F6" s="21">
        <v>400</v>
      </c>
      <c r="G6" s="20">
        <v>400</v>
      </c>
      <c r="H6" s="21">
        <f>F6-G6</f>
        <v>0</v>
      </c>
    </row>
    <row r="7" spans="1:8" x14ac:dyDescent="0.25">
      <c r="A7" s="19" t="s">
        <v>133</v>
      </c>
      <c r="B7" s="19"/>
      <c r="C7" s="19"/>
      <c r="D7" s="19"/>
      <c r="E7" s="19"/>
      <c r="F7" s="21">
        <v>500</v>
      </c>
      <c r="G7" s="20">
        <v>500</v>
      </c>
      <c r="H7" s="21">
        <f t="shared" ref="H7:H16" si="0">F7-G7</f>
        <v>0</v>
      </c>
    </row>
    <row r="8" spans="1:8" x14ac:dyDescent="0.25">
      <c r="A8" s="19" t="s">
        <v>134</v>
      </c>
      <c r="B8" s="19"/>
      <c r="C8" s="19"/>
      <c r="D8" s="19"/>
      <c r="E8" s="19"/>
      <c r="F8" s="21">
        <v>500</v>
      </c>
      <c r="G8" s="20">
        <v>500</v>
      </c>
      <c r="H8" s="21">
        <f t="shared" si="0"/>
        <v>0</v>
      </c>
    </row>
    <row r="9" spans="1:8" x14ac:dyDescent="0.25">
      <c r="A9" s="19" t="s">
        <v>135</v>
      </c>
      <c r="B9" s="19"/>
      <c r="C9" s="19"/>
      <c r="D9" s="19"/>
      <c r="E9" s="19"/>
      <c r="F9" s="21">
        <v>300</v>
      </c>
      <c r="G9" s="20">
        <v>300</v>
      </c>
      <c r="H9" s="21">
        <f t="shared" si="0"/>
        <v>0</v>
      </c>
    </row>
    <row r="10" spans="1:8" x14ac:dyDescent="0.25">
      <c r="A10" s="19" t="s">
        <v>136</v>
      </c>
      <c r="B10" s="19"/>
      <c r="C10" s="19"/>
      <c r="D10" s="19"/>
      <c r="E10" s="19"/>
      <c r="F10" s="21">
        <v>300</v>
      </c>
      <c r="G10" s="20">
        <v>300</v>
      </c>
      <c r="H10" s="21">
        <f t="shared" si="0"/>
        <v>0</v>
      </c>
    </row>
    <row r="11" spans="1:8" x14ac:dyDescent="0.25">
      <c r="A11" s="19" t="s">
        <v>137</v>
      </c>
      <c r="B11" s="19"/>
      <c r="C11" s="19"/>
      <c r="D11" s="19"/>
      <c r="E11" s="19"/>
      <c r="F11" s="21">
        <v>400</v>
      </c>
      <c r="G11" s="20">
        <v>400</v>
      </c>
      <c r="H11" s="21">
        <f t="shared" si="0"/>
        <v>0</v>
      </c>
    </row>
    <row r="12" spans="1:8" x14ac:dyDescent="0.25">
      <c r="A12" s="19" t="s">
        <v>138</v>
      </c>
      <c r="B12" s="19"/>
      <c r="C12" s="19"/>
      <c r="D12" s="19"/>
      <c r="E12" s="19"/>
      <c r="F12" s="21">
        <v>400</v>
      </c>
      <c r="G12" s="20">
        <v>400</v>
      </c>
      <c r="H12" s="21">
        <f t="shared" si="0"/>
        <v>0</v>
      </c>
    </row>
    <row r="13" spans="1:8" x14ac:dyDescent="0.25">
      <c r="A13" s="19" t="s">
        <v>139</v>
      </c>
      <c r="B13" s="19"/>
      <c r="C13" s="19"/>
      <c r="D13" s="19"/>
      <c r="E13" s="19"/>
      <c r="F13" s="21">
        <v>300</v>
      </c>
      <c r="G13" s="20">
        <v>300</v>
      </c>
      <c r="H13" s="21">
        <f t="shared" si="0"/>
        <v>0</v>
      </c>
    </row>
    <row r="14" spans="1:8" x14ac:dyDescent="0.25">
      <c r="A14" s="19" t="s">
        <v>140</v>
      </c>
      <c r="B14" s="19"/>
      <c r="C14" s="19"/>
      <c r="D14" s="19"/>
      <c r="E14" s="19"/>
      <c r="F14" s="21">
        <v>500</v>
      </c>
      <c r="G14" s="20">
        <v>500</v>
      </c>
      <c r="H14" s="21">
        <f t="shared" si="0"/>
        <v>0</v>
      </c>
    </row>
    <row r="15" spans="1:8" x14ac:dyDescent="0.25">
      <c r="A15" s="19" t="s">
        <v>141</v>
      </c>
      <c r="B15" s="19"/>
      <c r="C15" s="19"/>
      <c r="D15" s="19"/>
      <c r="E15" s="19"/>
      <c r="F15" s="21">
        <v>300</v>
      </c>
      <c r="G15" s="20">
        <v>300</v>
      </c>
      <c r="H15" s="21">
        <f t="shared" si="0"/>
        <v>0</v>
      </c>
    </row>
    <row r="16" spans="1:8" x14ac:dyDescent="0.25">
      <c r="A16" s="19" t="s">
        <v>142</v>
      </c>
      <c r="B16" s="19"/>
      <c r="C16" s="19"/>
      <c r="D16" s="19"/>
      <c r="E16" s="19"/>
      <c r="F16" s="21">
        <v>400</v>
      </c>
      <c r="G16" s="20">
        <v>400</v>
      </c>
      <c r="H16" s="21">
        <f t="shared" si="0"/>
        <v>0</v>
      </c>
    </row>
    <row r="17" spans="1:8" x14ac:dyDescent="0.25">
      <c r="A17" s="19"/>
      <c r="B17" s="19"/>
      <c r="C17" s="19"/>
      <c r="D17" s="19"/>
      <c r="E17" s="19"/>
      <c r="F17" s="19"/>
      <c r="G17" s="20"/>
      <c r="H17" s="19"/>
    </row>
    <row r="18" spans="1:8" x14ac:dyDescent="0.25">
      <c r="A18" s="19" t="s">
        <v>153</v>
      </c>
      <c r="B18" s="19"/>
      <c r="C18" s="19"/>
      <c r="D18" s="19"/>
      <c r="E18" s="19"/>
      <c r="F18" s="19"/>
      <c r="G18" s="20">
        <v>1687.51</v>
      </c>
      <c r="H18" s="19"/>
    </row>
    <row r="19" spans="1:8" x14ac:dyDescent="0.25">
      <c r="A19" s="19"/>
      <c r="B19" s="19"/>
      <c r="C19" s="19"/>
      <c r="D19" s="19"/>
      <c r="E19" s="19"/>
      <c r="F19" s="20"/>
      <c r="G19" s="20"/>
      <c r="H19" s="20"/>
    </row>
    <row r="20" spans="1:8" x14ac:dyDescent="0.25">
      <c r="A20" s="17" t="s">
        <v>143</v>
      </c>
      <c r="B20" s="19"/>
      <c r="C20" s="19"/>
      <c r="D20" s="19"/>
      <c r="E20" s="19"/>
      <c r="F20" s="20"/>
      <c r="G20" s="18">
        <f>SUM(G6:G19)</f>
        <v>5987.51</v>
      </c>
      <c r="H20" s="20">
        <f>SUM(H6:H19)</f>
        <v>0</v>
      </c>
    </row>
    <row r="22" spans="1:8" x14ac:dyDescent="0.25">
      <c r="A22" s="22" t="s">
        <v>40</v>
      </c>
      <c r="B22" s="23"/>
      <c r="C22" s="23"/>
      <c r="D22" s="23"/>
      <c r="E22" s="23"/>
      <c r="F22" s="23"/>
      <c r="G22" s="24"/>
    </row>
    <row r="23" spans="1:8" x14ac:dyDescent="0.25">
      <c r="A23" s="25"/>
      <c r="B23" s="23"/>
      <c r="C23" s="23"/>
      <c r="D23" s="23"/>
      <c r="E23" s="23"/>
      <c r="F23" s="23"/>
      <c r="G23" s="24"/>
    </row>
    <row r="24" spans="1:8" x14ac:dyDescent="0.25">
      <c r="A24" s="25">
        <v>45936</v>
      </c>
      <c r="B24" s="23" t="s">
        <v>156</v>
      </c>
      <c r="C24" s="23"/>
      <c r="D24" s="23"/>
      <c r="E24" s="23"/>
      <c r="F24" s="23"/>
      <c r="G24" s="24">
        <v>1000</v>
      </c>
    </row>
    <row r="25" spans="1:8" x14ac:dyDescent="0.25">
      <c r="A25" s="25">
        <v>45954</v>
      </c>
      <c r="B25" s="23" t="s">
        <v>154</v>
      </c>
      <c r="C25" s="23"/>
      <c r="D25" s="23"/>
      <c r="E25" s="23"/>
      <c r="F25" s="23"/>
      <c r="G25" s="24">
        <v>862.98</v>
      </c>
    </row>
    <row r="26" spans="1:8" x14ac:dyDescent="0.25">
      <c r="A26" s="25">
        <v>45954</v>
      </c>
      <c r="B26" s="23" t="s">
        <v>155</v>
      </c>
      <c r="C26" s="23"/>
      <c r="D26" s="23"/>
      <c r="E26" s="23"/>
      <c r="F26" s="23"/>
      <c r="G26" s="24">
        <v>205.48</v>
      </c>
    </row>
    <row r="27" spans="1:8" x14ac:dyDescent="0.25">
      <c r="A27" s="25">
        <v>45975</v>
      </c>
      <c r="B27" s="23" t="s">
        <v>161</v>
      </c>
      <c r="C27" s="23"/>
      <c r="D27" s="23"/>
      <c r="E27" s="23"/>
      <c r="F27" s="23"/>
      <c r="G27" s="24">
        <v>313.16000000000003</v>
      </c>
    </row>
    <row r="28" spans="1:8" x14ac:dyDescent="0.25">
      <c r="A28" s="25">
        <v>45975</v>
      </c>
      <c r="B28" s="23" t="s">
        <v>162</v>
      </c>
      <c r="C28" s="23"/>
      <c r="D28" s="23"/>
      <c r="E28" s="23"/>
      <c r="F28" s="23"/>
      <c r="G28" s="24">
        <v>198</v>
      </c>
    </row>
    <row r="29" spans="1:8" x14ac:dyDescent="0.25">
      <c r="A29" s="25"/>
      <c r="B29" s="23"/>
      <c r="C29" s="23"/>
      <c r="D29" s="23"/>
      <c r="E29" s="23"/>
      <c r="F29" s="23"/>
      <c r="G29" s="24"/>
    </row>
    <row r="30" spans="1:8" x14ac:dyDescent="0.25">
      <c r="A30" s="25"/>
      <c r="B30" s="23"/>
      <c r="C30" s="23"/>
      <c r="D30" s="23"/>
      <c r="E30" s="23"/>
      <c r="F30" s="23"/>
      <c r="G30" s="24"/>
    </row>
    <row r="31" spans="1:8" x14ac:dyDescent="0.25">
      <c r="A31" s="38" t="s">
        <v>144</v>
      </c>
      <c r="B31" s="23"/>
      <c r="C31" s="23"/>
      <c r="D31" s="23"/>
      <c r="E31" s="23"/>
      <c r="F31" s="23"/>
      <c r="G31" s="26">
        <f>SUM(G24:G29)</f>
        <v>2579.62</v>
      </c>
    </row>
    <row r="32" spans="1:8" x14ac:dyDescent="0.25">
      <c r="A32" s="25"/>
      <c r="B32" s="23"/>
      <c r="C32" s="23"/>
      <c r="D32" s="23"/>
      <c r="E32" s="23"/>
      <c r="F32" s="23"/>
      <c r="G32" s="24"/>
    </row>
    <row r="34" spans="1:8" ht="18.75" x14ac:dyDescent="0.3">
      <c r="A34" s="27" t="s">
        <v>145</v>
      </c>
      <c r="B34" s="27"/>
      <c r="C34" s="28"/>
      <c r="D34" s="28"/>
      <c r="E34" s="28"/>
      <c r="F34" s="28"/>
      <c r="G34" s="29">
        <f>G20-G31</f>
        <v>3407.8900000000003</v>
      </c>
      <c r="H34" s="19"/>
    </row>
    <row r="36" spans="1:8" x14ac:dyDescent="0.25">
      <c r="A36" s="30" t="s">
        <v>146</v>
      </c>
    </row>
    <row r="37" spans="1:8" x14ac:dyDescent="0.25">
      <c r="A37" s="31" t="s">
        <v>147</v>
      </c>
      <c r="G37"/>
    </row>
    <row r="38" spans="1:8" x14ac:dyDescent="0.25">
      <c r="A38" s="31" t="s">
        <v>148</v>
      </c>
      <c r="G38"/>
    </row>
    <row r="40" spans="1:8" x14ac:dyDescent="0.25">
      <c r="A40" s="30" t="s">
        <v>0</v>
      </c>
      <c r="B40" s="30"/>
      <c r="C40" s="30"/>
      <c r="D40" s="30"/>
      <c r="E40" s="30"/>
      <c r="F40" s="30" t="s">
        <v>129</v>
      </c>
      <c r="G40" s="32" t="s">
        <v>165</v>
      </c>
      <c r="H40" s="30" t="s">
        <v>149</v>
      </c>
    </row>
    <row r="41" spans="1:8" x14ac:dyDescent="0.25">
      <c r="A41" s="31"/>
      <c r="B41" s="31"/>
      <c r="C41" s="31"/>
      <c r="D41" s="31"/>
      <c r="E41" s="31"/>
      <c r="F41" s="31"/>
      <c r="G41" s="33"/>
      <c r="H41" s="31"/>
    </row>
    <row r="42" spans="1:8" x14ac:dyDescent="0.25">
      <c r="A42" s="31"/>
      <c r="B42" s="31"/>
      <c r="C42" s="31"/>
      <c r="D42" s="31"/>
      <c r="E42" s="31"/>
      <c r="F42" s="31"/>
      <c r="G42" s="33"/>
      <c r="H42" s="31"/>
    </row>
    <row r="43" spans="1:8" x14ac:dyDescent="0.25">
      <c r="A43" s="31" t="s">
        <v>150</v>
      </c>
      <c r="B43" s="31"/>
      <c r="C43" s="31"/>
      <c r="D43" s="31"/>
      <c r="E43" s="31"/>
      <c r="F43" s="31"/>
      <c r="G43" s="33">
        <v>5556.42</v>
      </c>
      <c r="H43" s="31"/>
    </row>
    <row r="45" spans="1:8" x14ac:dyDescent="0.25">
      <c r="A45" s="30" t="s">
        <v>143</v>
      </c>
      <c r="B45" s="30"/>
      <c r="C45" s="30"/>
      <c r="D45" s="30"/>
      <c r="E45" s="30"/>
      <c r="F45" s="30"/>
      <c r="G45" s="32">
        <f>SUM(G41:G44)</f>
        <v>5556.42</v>
      </c>
      <c r="H45" s="30"/>
    </row>
    <row r="48" spans="1:8" x14ac:dyDescent="0.25">
      <c r="A48" s="22" t="s">
        <v>40</v>
      </c>
      <c r="B48" s="23"/>
      <c r="C48" s="23"/>
      <c r="D48" s="23"/>
      <c r="E48" s="23"/>
      <c r="F48" s="23"/>
      <c r="G48" s="24"/>
    </row>
    <row r="49" spans="1:8" x14ac:dyDescent="0.25">
      <c r="A49" s="23"/>
      <c r="B49" s="23"/>
      <c r="C49" s="23"/>
      <c r="D49" s="23"/>
      <c r="E49" s="23"/>
      <c r="F49" s="23"/>
      <c r="G49" s="24"/>
    </row>
    <row r="50" spans="1:8" x14ac:dyDescent="0.25">
      <c r="A50" s="23"/>
      <c r="B50" s="23"/>
      <c r="C50" s="23"/>
      <c r="D50" s="23"/>
      <c r="E50" s="23"/>
      <c r="F50" s="23"/>
      <c r="G50" s="24"/>
    </row>
    <row r="51" spans="1:8" x14ac:dyDescent="0.25">
      <c r="A51" s="22" t="s">
        <v>144</v>
      </c>
      <c r="B51" s="23"/>
      <c r="C51" s="23"/>
      <c r="D51" s="23"/>
      <c r="E51" s="23"/>
      <c r="F51" s="23"/>
      <c r="G51" s="24">
        <f>SUM(G50:G50)</f>
        <v>0</v>
      </c>
    </row>
    <row r="52" spans="1:8" x14ac:dyDescent="0.25">
      <c r="A52" s="23"/>
      <c r="B52" s="23"/>
      <c r="C52" s="23"/>
      <c r="D52" s="23"/>
      <c r="E52" s="23"/>
      <c r="F52" s="23"/>
      <c r="G52" s="24"/>
    </row>
    <row r="53" spans="1:8" ht="18.75" x14ac:dyDescent="0.3">
      <c r="A53" s="34" t="s">
        <v>145</v>
      </c>
      <c r="B53" s="34"/>
      <c r="C53" s="35"/>
      <c r="D53" s="35"/>
      <c r="E53" s="35"/>
      <c r="F53" s="35"/>
      <c r="G53" s="36">
        <f>G45-G51</f>
        <v>5556.42</v>
      </c>
      <c r="H53" s="31"/>
    </row>
    <row r="55" spans="1:8" ht="18.75" x14ac:dyDescent="0.3">
      <c r="A55" s="15" t="s">
        <v>151</v>
      </c>
      <c r="G55" s="37">
        <f>G34+G53</f>
        <v>8964.3100000000013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1CA1-3EF9-4052-A17A-91B41879366A}">
  <dimension ref="A1:I60"/>
  <sheetViews>
    <sheetView tabSelected="1" workbookViewId="0">
      <selection activeCell="K48" sqref="K47:L48"/>
    </sheetView>
  </sheetViews>
  <sheetFormatPr defaultRowHeight="15" x14ac:dyDescent="0.25"/>
  <cols>
    <col min="1" max="1" width="17.140625" style="7" customWidth="1"/>
    <col min="2" max="2" width="12.140625" style="7" customWidth="1"/>
    <col min="3" max="3" width="10.140625" style="7" bestFit="1" customWidth="1"/>
    <col min="4" max="4" width="12.140625" style="7" customWidth="1"/>
    <col min="5" max="5" width="21.85546875" style="7" customWidth="1"/>
  </cols>
  <sheetData>
    <row r="1" spans="1:5" ht="26.25" x14ac:dyDescent="0.4">
      <c r="A1" s="1"/>
      <c r="B1" s="2" t="s">
        <v>125</v>
      </c>
      <c r="C1" s="1"/>
      <c r="D1" s="1"/>
      <c r="E1" s="1"/>
    </row>
    <row r="2" spans="1:5" x14ac:dyDescent="0.25">
      <c r="A2" s="3"/>
      <c r="B2" s="3" t="s">
        <v>0</v>
      </c>
      <c r="C2" s="3"/>
      <c r="D2" s="3"/>
      <c r="E2" s="4" t="s">
        <v>124</v>
      </c>
    </row>
    <row r="3" spans="1:5" x14ac:dyDescent="0.25">
      <c r="A3" s="7" t="s">
        <v>2</v>
      </c>
      <c r="B3" s="7" t="s">
        <v>3</v>
      </c>
      <c r="E3" s="6">
        <v>2232</v>
      </c>
    </row>
    <row r="4" spans="1:5" x14ac:dyDescent="0.25">
      <c r="A4" s="7" t="s">
        <v>6</v>
      </c>
      <c r="B4" s="7" t="s">
        <v>7</v>
      </c>
      <c r="E4" s="6">
        <v>64000</v>
      </c>
    </row>
    <row r="5" spans="1:5" x14ac:dyDescent="0.25">
      <c r="A5" s="7" t="s">
        <v>9</v>
      </c>
      <c r="B5" s="7" t="s">
        <v>10</v>
      </c>
      <c r="E5" s="6">
        <v>2100</v>
      </c>
    </row>
    <row r="6" spans="1:5" x14ac:dyDescent="0.25">
      <c r="A6" s="7" t="s">
        <v>12</v>
      </c>
      <c r="B6" s="7" t="s">
        <v>13</v>
      </c>
      <c r="E6" s="6">
        <v>3500</v>
      </c>
    </row>
    <row r="7" spans="1:5" x14ac:dyDescent="0.25">
      <c r="A7" s="7" t="s">
        <v>16</v>
      </c>
      <c r="B7" s="7" t="s">
        <v>17</v>
      </c>
      <c r="E7" s="6">
        <v>4800</v>
      </c>
    </row>
    <row r="8" spans="1:5" x14ac:dyDescent="0.25">
      <c r="A8" s="7" t="s">
        <v>18</v>
      </c>
      <c r="B8" s="7" t="s">
        <v>19</v>
      </c>
      <c r="E8" s="6">
        <v>5500</v>
      </c>
    </row>
    <row r="9" spans="1:5" x14ac:dyDescent="0.25">
      <c r="A9" s="7" t="s">
        <v>22</v>
      </c>
      <c r="B9" s="7" t="s">
        <v>23</v>
      </c>
      <c r="E9" s="6">
        <v>2300</v>
      </c>
    </row>
    <row r="10" spans="1:5" x14ac:dyDescent="0.25">
      <c r="A10" s="7" t="s">
        <v>25</v>
      </c>
      <c r="B10" s="7" t="s">
        <v>26</v>
      </c>
      <c r="E10" s="6">
        <v>1600</v>
      </c>
    </row>
    <row r="11" spans="1:5" x14ac:dyDescent="0.25">
      <c r="A11" s="7" t="s">
        <v>27</v>
      </c>
      <c r="B11" s="7" t="s">
        <v>28</v>
      </c>
      <c r="E11" s="6">
        <v>278000</v>
      </c>
    </row>
    <row r="12" spans="1:5" x14ac:dyDescent="0.25">
      <c r="A12" s="7" t="s">
        <v>30</v>
      </c>
      <c r="B12" s="7" t="s">
        <v>31</v>
      </c>
      <c r="E12" s="6">
        <v>197000</v>
      </c>
    </row>
    <row r="13" spans="1:5" x14ac:dyDescent="0.25">
      <c r="A13" s="7" t="s">
        <v>32</v>
      </c>
      <c r="B13" s="7" t="s">
        <v>33</v>
      </c>
      <c r="E13" s="6">
        <v>30000</v>
      </c>
    </row>
    <row r="14" spans="1:5" ht="17.25" x14ac:dyDescent="0.4">
      <c r="A14" s="7" t="s">
        <v>35</v>
      </c>
      <c r="B14" s="7" t="s">
        <v>36</v>
      </c>
      <c r="E14" s="11">
        <v>700</v>
      </c>
    </row>
    <row r="15" spans="1:5" x14ac:dyDescent="0.25">
      <c r="B15" s="7" t="s">
        <v>39</v>
      </c>
      <c r="E15" s="8">
        <f>SUM(E3:E14)</f>
        <v>591732</v>
      </c>
    </row>
    <row r="17" spans="1:5" x14ac:dyDescent="0.25">
      <c r="A17" s="3"/>
      <c r="B17" s="3" t="s">
        <v>40</v>
      </c>
      <c r="C17" s="3"/>
      <c r="D17" s="3"/>
      <c r="E17" s="3" t="s">
        <v>124</v>
      </c>
    </row>
    <row r="18" spans="1:5" x14ac:dyDescent="0.25">
      <c r="A18" s="7" t="s">
        <v>41</v>
      </c>
      <c r="B18" s="7" t="s">
        <v>42</v>
      </c>
      <c r="E18" s="6">
        <v>159000</v>
      </c>
    </row>
    <row r="19" spans="1:5" x14ac:dyDescent="0.25">
      <c r="A19" s="7" t="s">
        <v>45</v>
      </c>
      <c r="B19" s="7" t="s">
        <v>46</v>
      </c>
      <c r="E19" s="6">
        <v>3000</v>
      </c>
    </row>
    <row r="20" spans="1:5" x14ac:dyDescent="0.25">
      <c r="A20" s="7" t="s">
        <v>47</v>
      </c>
      <c r="B20" s="7" t="s">
        <v>48</v>
      </c>
      <c r="E20" s="6">
        <v>24000</v>
      </c>
    </row>
    <row r="21" spans="1:5" x14ac:dyDescent="0.25">
      <c r="A21" s="7" t="s">
        <v>50</v>
      </c>
      <c r="B21" s="7" t="s">
        <v>51</v>
      </c>
      <c r="E21" s="6">
        <v>19200</v>
      </c>
    </row>
    <row r="22" spans="1:5" x14ac:dyDescent="0.25">
      <c r="A22" s="7" t="s">
        <v>54</v>
      </c>
      <c r="B22" s="7" t="s">
        <v>55</v>
      </c>
      <c r="E22" s="6">
        <v>6000</v>
      </c>
    </row>
    <row r="23" spans="1:5" x14ac:dyDescent="0.25">
      <c r="A23" s="7" t="s">
        <v>58</v>
      </c>
      <c r="B23" s="7" t="s">
        <v>59</v>
      </c>
      <c r="E23" s="6">
        <v>300</v>
      </c>
    </row>
    <row r="24" spans="1:5" x14ac:dyDescent="0.25">
      <c r="A24" s="7" t="s">
        <v>62</v>
      </c>
      <c r="B24" s="7" t="s">
        <v>63</v>
      </c>
      <c r="E24" s="6">
        <v>300</v>
      </c>
    </row>
    <row r="25" spans="1:5" x14ac:dyDescent="0.25">
      <c r="A25" s="7" t="s">
        <v>66</v>
      </c>
      <c r="B25" s="7" t="s">
        <v>67</v>
      </c>
      <c r="E25" s="6">
        <v>240</v>
      </c>
    </row>
    <row r="26" spans="1:5" x14ac:dyDescent="0.25">
      <c r="A26" s="7" t="s">
        <v>69</v>
      </c>
      <c r="B26" s="7" t="s">
        <v>70</v>
      </c>
      <c r="E26" s="6">
        <v>8000</v>
      </c>
    </row>
    <row r="27" spans="1:5" x14ac:dyDescent="0.25">
      <c r="A27" s="7" t="s">
        <v>73</v>
      </c>
      <c r="B27" s="7" t="s">
        <v>74</v>
      </c>
      <c r="E27" s="6">
        <v>58000</v>
      </c>
    </row>
    <row r="28" spans="1:5" x14ac:dyDescent="0.25">
      <c r="A28" s="7" t="s">
        <v>75</v>
      </c>
      <c r="B28" s="7" t="s">
        <v>76</v>
      </c>
      <c r="E28" s="6">
        <v>6000</v>
      </c>
    </row>
    <row r="29" spans="1:5" x14ac:dyDescent="0.25">
      <c r="A29" s="7" t="s">
        <v>77</v>
      </c>
      <c r="B29" s="7" t="s">
        <v>78</v>
      </c>
      <c r="E29" s="6">
        <v>8100</v>
      </c>
    </row>
    <row r="30" spans="1:5" x14ac:dyDescent="0.25">
      <c r="A30" s="7" t="s">
        <v>81</v>
      </c>
      <c r="B30" s="7" t="s">
        <v>82</v>
      </c>
      <c r="E30" s="6">
        <v>17700</v>
      </c>
    </row>
    <row r="31" spans="1:5" x14ac:dyDescent="0.25">
      <c r="A31" s="7" t="s">
        <v>84</v>
      </c>
      <c r="B31" s="7" t="s">
        <v>85</v>
      </c>
      <c r="E31" s="6">
        <v>11000</v>
      </c>
    </row>
    <row r="32" spans="1:5" x14ac:dyDescent="0.25">
      <c r="A32" s="7" t="s">
        <v>86</v>
      </c>
      <c r="B32" s="7" t="s">
        <v>87</v>
      </c>
      <c r="E32" s="6">
        <v>30000</v>
      </c>
    </row>
    <row r="33" spans="1:5" x14ac:dyDescent="0.25">
      <c r="A33" s="7" t="s">
        <v>90</v>
      </c>
      <c r="B33" s="7" t="s">
        <v>91</v>
      </c>
      <c r="E33" s="6">
        <v>2232</v>
      </c>
    </row>
    <row r="34" spans="1:5" x14ac:dyDescent="0.25">
      <c r="A34" s="7" t="s">
        <v>92</v>
      </c>
      <c r="B34" s="7" t="s">
        <v>93</v>
      </c>
      <c r="E34" s="6">
        <v>60000</v>
      </c>
    </row>
    <row r="35" spans="1:5" x14ac:dyDescent="0.25">
      <c r="A35" s="7" t="s">
        <v>96</v>
      </c>
      <c r="B35" s="7" t="s">
        <v>97</v>
      </c>
      <c r="E35" s="6">
        <v>138000</v>
      </c>
    </row>
    <row r="36" spans="1:5" x14ac:dyDescent="0.25">
      <c r="A36" s="7" t="s">
        <v>100</v>
      </c>
      <c r="B36" s="7" t="s">
        <v>101</v>
      </c>
      <c r="E36" s="6">
        <v>2000</v>
      </c>
    </row>
    <row r="37" spans="1:5" x14ac:dyDescent="0.25">
      <c r="A37" s="7" t="s">
        <v>102</v>
      </c>
      <c r="B37" s="7" t="s">
        <v>23</v>
      </c>
      <c r="E37" s="6">
        <v>2100</v>
      </c>
    </row>
    <row r="38" spans="1:5" x14ac:dyDescent="0.25">
      <c r="A38" s="7" t="s">
        <v>103</v>
      </c>
      <c r="B38" s="7" t="s">
        <v>104</v>
      </c>
      <c r="E38" s="6">
        <v>1500</v>
      </c>
    </row>
    <row r="39" spans="1:5" x14ac:dyDescent="0.25">
      <c r="A39" s="7" t="s">
        <v>107</v>
      </c>
      <c r="B39" s="7" t="s">
        <v>108</v>
      </c>
      <c r="E39" s="6">
        <v>3000</v>
      </c>
    </row>
    <row r="40" spans="1:5" x14ac:dyDescent="0.25">
      <c r="A40" s="7" t="s">
        <v>109</v>
      </c>
      <c r="B40" s="7" t="s">
        <v>110</v>
      </c>
      <c r="E40" s="6">
        <v>10000</v>
      </c>
    </row>
    <row r="41" spans="1:5" x14ac:dyDescent="0.25">
      <c r="A41" s="7" t="s">
        <v>113</v>
      </c>
      <c r="B41" s="7" t="s">
        <v>114</v>
      </c>
      <c r="E41" s="6">
        <v>5000</v>
      </c>
    </row>
    <row r="42" spans="1:5" x14ac:dyDescent="0.25">
      <c r="A42" s="7" t="s">
        <v>115</v>
      </c>
      <c r="B42" s="7" t="s">
        <v>116</v>
      </c>
      <c r="E42" s="6">
        <v>6000</v>
      </c>
    </row>
    <row r="43" spans="1:5" x14ac:dyDescent="0.25">
      <c r="A43" s="7" t="s">
        <v>118</v>
      </c>
      <c r="B43" s="7" t="s">
        <v>119</v>
      </c>
      <c r="E43" s="6">
        <v>150</v>
      </c>
    </row>
    <row r="44" spans="1:5" ht="17.25" x14ac:dyDescent="0.4">
      <c r="A44" s="7" t="s">
        <v>121</v>
      </c>
      <c r="B44" s="7" t="s">
        <v>122</v>
      </c>
      <c r="E44" s="11">
        <v>500</v>
      </c>
    </row>
    <row r="45" spans="1:5" x14ac:dyDescent="0.25">
      <c r="E45" s="8">
        <f>SUM(E18:E44)</f>
        <v>581322</v>
      </c>
    </row>
    <row r="46" spans="1:5" x14ac:dyDescent="0.25">
      <c r="B46" s="14"/>
    </row>
    <row r="49" spans="2:5" x14ac:dyDescent="0.25">
      <c r="B49" s="40"/>
      <c r="C49" s="40"/>
      <c r="E49" s="8"/>
    </row>
    <row r="50" spans="2:5" x14ac:dyDescent="0.25">
      <c r="C50" s="41"/>
      <c r="E50" s="8"/>
    </row>
    <row r="51" spans="2:5" x14ac:dyDescent="0.25">
      <c r="C51" s="41"/>
      <c r="E51" s="8"/>
    </row>
    <row r="52" spans="2:5" x14ac:dyDescent="0.25">
      <c r="C52" s="41"/>
      <c r="E52" s="8"/>
    </row>
    <row r="53" spans="2:5" x14ac:dyDescent="0.25">
      <c r="C53" s="41"/>
    </row>
    <row r="54" spans="2:5" x14ac:dyDescent="0.25">
      <c r="C54" s="41"/>
    </row>
    <row r="55" spans="2:5" x14ac:dyDescent="0.25">
      <c r="C55" s="41"/>
    </row>
    <row r="56" spans="2:5" x14ac:dyDescent="0.25">
      <c r="C56" s="41"/>
    </row>
    <row r="57" spans="2:5" x14ac:dyDescent="0.25">
      <c r="C57" s="41"/>
    </row>
    <row r="58" spans="2:5" x14ac:dyDescent="0.25">
      <c r="C58" s="41"/>
    </row>
    <row r="59" spans="2:5" x14ac:dyDescent="0.25">
      <c r="C59" s="41"/>
    </row>
    <row r="60" spans="2:5" x14ac:dyDescent="0.25">
      <c r="C60" s="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2880-F4F2-41AA-A748-CE7850D949BF}">
  <dimension ref="A1:H55"/>
  <sheetViews>
    <sheetView topLeftCell="A3" workbookViewId="0">
      <selection activeCell="G19" sqref="G19"/>
    </sheetView>
  </sheetViews>
  <sheetFormatPr defaultRowHeight="15" x14ac:dyDescent="0.25"/>
  <cols>
    <col min="1" max="1" width="11.85546875" customWidth="1"/>
    <col min="6" max="6" width="22.5703125" customWidth="1"/>
    <col min="7" max="7" width="22.7109375" style="16" customWidth="1"/>
    <col min="8" max="8" width="16.7109375" customWidth="1"/>
  </cols>
  <sheetData>
    <row r="1" spans="1:8" ht="18.75" x14ac:dyDescent="0.3">
      <c r="A1" s="15" t="s">
        <v>128</v>
      </c>
    </row>
    <row r="2" spans="1:8" ht="18.75" x14ac:dyDescent="0.3">
      <c r="A2" s="15" t="s">
        <v>152</v>
      </c>
    </row>
    <row r="3" spans="1:8" x14ac:dyDescent="0.25">
      <c r="A3" s="17" t="s">
        <v>0</v>
      </c>
      <c r="B3" s="17"/>
      <c r="C3" s="17"/>
      <c r="D3" s="17"/>
      <c r="E3" s="17"/>
      <c r="F3" s="17" t="s">
        <v>129</v>
      </c>
      <c r="G3" s="18" t="s">
        <v>167</v>
      </c>
      <c r="H3" s="17" t="s">
        <v>130</v>
      </c>
    </row>
    <row r="4" spans="1:8" x14ac:dyDescent="0.25">
      <c r="A4" s="19" t="s">
        <v>131</v>
      </c>
      <c r="B4" s="19"/>
      <c r="C4" s="19"/>
      <c r="D4" s="19"/>
      <c r="E4" s="19"/>
      <c r="F4" s="19"/>
      <c r="G4" s="20"/>
      <c r="H4" s="19"/>
    </row>
    <row r="5" spans="1:8" x14ac:dyDescent="0.25">
      <c r="A5" s="19"/>
      <c r="B5" s="19"/>
      <c r="C5" s="19"/>
      <c r="D5" s="19"/>
      <c r="E5" s="19"/>
      <c r="F5" s="19"/>
      <c r="G5" s="20"/>
      <c r="H5" s="19"/>
    </row>
    <row r="6" spans="1:8" x14ac:dyDescent="0.25">
      <c r="A6" s="19" t="s">
        <v>132</v>
      </c>
      <c r="B6" s="19"/>
      <c r="C6" s="19"/>
      <c r="D6" s="19"/>
      <c r="E6" s="19"/>
      <c r="F6" s="21">
        <v>400</v>
      </c>
      <c r="G6" s="20">
        <v>400</v>
      </c>
      <c r="H6" s="21">
        <f>F6-G6</f>
        <v>0</v>
      </c>
    </row>
    <row r="7" spans="1:8" x14ac:dyDescent="0.25">
      <c r="A7" s="19" t="s">
        <v>133</v>
      </c>
      <c r="B7" s="19"/>
      <c r="C7" s="19"/>
      <c r="D7" s="19"/>
      <c r="E7" s="19"/>
      <c r="F7" s="21">
        <v>500</v>
      </c>
      <c r="G7" s="20">
        <v>500</v>
      </c>
      <c r="H7" s="21">
        <f t="shared" ref="H7:H16" si="0">F7-G7</f>
        <v>0</v>
      </c>
    </row>
    <row r="8" spans="1:8" x14ac:dyDescent="0.25">
      <c r="A8" s="19" t="s">
        <v>134</v>
      </c>
      <c r="B8" s="19"/>
      <c r="C8" s="19"/>
      <c r="D8" s="19"/>
      <c r="E8" s="19"/>
      <c r="F8" s="21">
        <v>500</v>
      </c>
      <c r="G8" s="20">
        <v>500</v>
      </c>
      <c r="H8" s="21">
        <f t="shared" si="0"/>
        <v>0</v>
      </c>
    </row>
    <row r="9" spans="1:8" x14ac:dyDescent="0.25">
      <c r="A9" s="19" t="s">
        <v>135</v>
      </c>
      <c r="B9" s="19"/>
      <c r="C9" s="19"/>
      <c r="D9" s="19"/>
      <c r="E9" s="19"/>
      <c r="F9" s="21">
        <v>300</v>
      </c>
      <c r="G9" s="20">
        <v>300</v>
      </c>
      <c r="H9" s="21">
        <f t="shared" si="0"/>
        <v>0</v>
      </c>
    </row>
    <row r="10" spans="1:8" x14ac:dyDescent="0.25">
      <c r="A10" s="19" t="s">
        <v>136</v>
      </c>
      <c r="B10" s="19"/>
      <c r="C10" s="19"/>
      <c r="D10" s="19"/>
      <c r="E10" s="19"/>
      <c r="F10" s="21">
        <v>300</v>
      </c>
      <c r="G10" s="20">
        <v>300</v>
      </c>
      <c r="H10" s="21">
        <f t="shared" si="0"/>
        <v>0</v>
      </c>
    </row>
    <row r="11" spans="1:8" x14ac:dyDescent="0.25">
      <c r="A11" s="19" t="s">
        <v>137</v>
      </c>
      <c r="B11" s="19"/>
      <c r="C11" s="19"/>
      <c r="D11" s="19"/>
      <c r="E11" s="19"/>
      <c r="F11" s="21">
        <v>400</v>
      </c>
      <c r="G11" s="20">
        <v>400</v>
      </c>
      <c r="H11" s="21">
        <f t="shared" si="0"/>
        <v>0</v>
      </c>
    </row>
    <row r="12" spans="1:8" x14ac:dyDescent="0.25">
      <c r="A12" s="19" t="s">
        <v>138</v>
      </c>
      <c r="B12" s="19"/>
      <c r="C12" s="19"/>
      <c r="D12" s="19"/>
      <c r="E12" s="19"/>
      <c r="F12" s="21">
        <v>400</v>
      </c>
      <c r="G12" s="20">
        <v>400</v>
      </c>
      <c r="H12" s="21">
        <f t="shared" si="0"/>
        <v>0</v>
      </c>
    </row>
    <row r="13" spans="1:8" x14ac:dyDescent="0.25">
      <c r="A13" s="19" t="s">
        <v>139</v>
      </c>
      <c r="B13" s="19"/>
      <c r="C13" s="19"/>
      <c r="D13" s="19"/>
      <c r="E13" s="19"/>
      <c r="F13" s="21">
        <v>300</v>
      </c>
      <c r="G13" s="20">
        <v>300</v>
      </c>
      <c r="H13" s="21">
        <f t="shared" si="0"/>
        <v>0</v>
      </c>
    </row>
    <row r="14" spans="1:8" x14ac:dyDescent="0.25">
      <c r="A14" s="19" t="s">
        <v>140</v>
      </c>
      <c r="B14" s="19"/>
      <c r="C14" s="19"/>
      <c r="D14" s="19"/>
      <c r="E14" s="19"/>
      <c r="F14" s="21">
        <v>500</v>
      </c>
      <c r="G14" s="20">
        <v>500</v>
      </c>
      <c r="H14" s="21">
        <f t="shared" si="0"/>
        <v>0</v>
      </c>
    </row>
    <row r="15" spans="1:8" x14ac:dyDescent="0.25">
      <c r="A15" s="19" t="s">
        <v>141</v>
      </c>
      <c r="B15" s="19"/>
      <c r="C15" s="19"/>
      <c r="D15" s="19"/>
      <c r="E15" s="19"/>
      <c r="F15" s="21">
        <v>300</v>
      </c>
      <c r="G15" s="20">
        <v>300</v>
      </c>
      <c r="H15" s="21">
        <f t="shared" si="0"/>
        <v>0</v>
      </c>
    </row>
    <row r="16" spans="1:8" x14ac:dyDescent="0.25">
      <c r="A16" s="19" t="s">
        <v>142</v>
      </c>
      <c r="B16" s="19"/>
      <c r="C16" s="19"/>
      <c r="D16" s="19"/>
      <c r="E16" s="19"/>
      <c r="F16" s="21">
        <v>400</v>
      </c>
      <c r="G16" s="20">
        <v>400</v>
      </c>
      <c r="H16" s="21">
        <f t="shared" si="0"/>
        <v>0</v>
      </c>
    </row>
    <row r="17" spans="1:8" x14ac:dyDescent="0.25">
      <c r="A17" s="19"/>
      <c r="B17" s="19"/>
      <c r="C17" s="19"/>
      <c r="D17" s="19"/>
      <c r="E17" s="19"/>
      <c r="F17" s="19"/>
      <c r="G17" s="20"/>
      <c r="H17" s="19"/>
    </row>
    <row r="18" spans="1:8" x14ac:dyDescent="0.25">
      <c r="A18" s="19" t="s">
        <v>153</v>
      </c>
      <c r="B18" s="19"/>
      <c r="C18" s="19"/>
      <c r="D18" s="19"/>
      <c r="E18" s="19"/>
      <c r="F18" s="19"/>
      <c r="G18" s="20">
        <v>1687.51</v>
      </c>
      <c r="H18" s="19"/>
    </row>
    <row r="19" spans="1:8" x14ac:dyDescent="0.25">
      <c r="A19" s="19"/>
      <c r="B19" s="19"/>
      <c r="C19" s="19"/>
      <c r="D19" s="19"/>
      <c r="E19" s="19"/>
      <c r="F19" s="20"/>
      <c r="G19" s="20"/>
      <c r="H19" s="20"/>
    </row>
    <row r="20" spans="1:8" x14ac:dyDescent="0.25">
      <c r="A20" s="17" t="s">
        <v>143</v>
      </c>
      <c r="B20" s="19"/>
      <c r="C20" s="19"/>
      <c r="D20" s="19"/>
      <c r="E20" s="19"/>
      <c r="F20" s="20"/>
      <c r="G20" s="18">
        <f>SUM(G6:G19)</f>
        <v>5987.51</v>
      </c>
      <c r="H20" s="20">
        <f>SUM(H6:H19)</f>
        <v>0</v>
      </c>
    </row>
    <row r="22" spans="1:8" x14ac:dyDescent="0.25">
      <c r="A22" s="22" t="s">
        <v>40</v>
      </c>
      <c r="B22" s="23"/>
      <c r="C22" s="23"/>
      <c r="D22" s="23"/>
      <c r="E22" s="23"/>
      <c r="F22" s="23"/>
      <c r="G22" s="24"/>
    </row>
    <row r="23" spans="1:8" x14ac:dyDescent="0.25">
      <c r="A23" s="25"/>
      <c r="B23" s="23"/>
      <c r="C23" s="23"/>
      <c r="D23" s="23"/>
      <c r="E23" s="23"/>
      <c r="F23" s="23"/>
      <c r="G23" s="24"/>
    </row>
    <row r="24" spans="1:8" x14ac:dyDescent="0.25">
      <c r="A24" s="25">
        <v>45936</v>
      </c>
      <c r="B24" s="23" t="s">
        <v>156</v>
      </c>
      <c r="C24" s="23"/>
      <c r="D24" s="23"/>
      <c r="E24" s="23"/>
      <c r="F24" s="23"/>
      <c r="G24" s="24">
        <v>1000</v>
      </c>
    </row>
    <row r="25" spans="1:8" x14ac:dyDescent="0.25">
      <c r="A25" s="25">
        <v>45954</v>
      </c>
      <c r="B25" s="23" t="s">
        <v>154</v>
      </c>
      <c r="C25" s="23"/>
      <c r="D25" s="23"/>
      <c r="E25" s="23"/>
      <c r="F25" s="23"/>
      <c r="G25" s="24">
        <v>862.98</v>
      </c>
    </row>
    <row r="26" spans="1:8" x14ac:dyDescent="0.25">
      <c r="A26" s="25">
        <v>45954</v>
      </c>
      <c r="B26" s="23" t="s">
        <v>155</v>
      </c>
      <c r="C26" s="23"/>
      <c r="D26" s="23"/>
      <c r="E26" s="23"/>
      <c r="F26" s="23"/>
      <c r="G26" s="24">
        <v>205.48</v>
      </c>
    </row>
    <row r="27" spans="1:8" x14ac:dyDescent="0.25">
      <c r="A27" s="25">
        <v>45975</v>
      </c>
      <c r="B27" s="23" t="s">
        <v>161</v>
      </c>
      <c r="C27" s="23"/>
      <c r="D27" s="23"/>
      <c r="E27" s="23"/>
      <c r="F27" s="23"/>
      <c r="G27" s="24">
        <v>313.16000000000003</v>
      </c>
    </row>
    <row r="28" spans="1:8" x14ac:dyDescent="0.25">
      <c r="A28" s="25">
        <v>45975</v>
      </c>
      <c r="B28" s="23" t="s">
        <v>162</v>
      </c>
      <c r="C28" s="23"/>
      <c r="D28" s="23"/>
      <c r="E28" s="23"/>
      <c r="F28" s="23"/>
      <c r="G28" s="24">
        <v>198</v>
      </c>
    </row>
    <row r="29" spans="1:8" x14ac:dyDescent="0.25">
      <c r="A29" s="25"/>
      <c r="B29" s="23"/>
      <c r="C29" s="23"/>
      <c r="D29" s="23"/>
      <c r="E29" s="23"/>
      <c r="F29" s="23"/>
      <c r="G29" s="24"/>
    </row>
    <row r="30" spans="1:8" x14ac:dyDescent="0.25">
      <c r="A30" s="25"/>
      <c r="B30" s="23"/>
      <c r="C30" s="23"/>
      <c r="D30" s="23"/>
      <c r="E30" s="23"/>
      <c r="F30" s="23"/>
      <c r="G30" s="24"/>
    </row>
    <row r="31" spans="1:8" x14ac:dyDescent="0.25">
      <c r="A31" s="38" t="s">
        <v>144</v>
      </c>
      <c r="B31" s="23"/>
      <c r="C31" s="23"/>
      <c r="D31" s="23"/>
      <c r="E31" s="23"/>
      <c r="F31" s="23"/>
      <c r="G31" s="26">
        <f>SUM(G24:G29)</f>
        <v>2579.62</v>
      </c>
    </row>
    <row r="32" spans="1:8" x14ac:dyDescent="0.25">
      <c r="A32" s="25"/>
      <c r="B32" s="23"/>
      <c r="C32" s="23"/>
      <c r="D32" s="23"/>
      <c r="E32" s="23"/>
      <c r="F32" s="23"/>
      <c r="G32" s="24"/>
    </row>
    <row r="34" spans="1:8" ht="18.75" x14ac:dyDescent="0.3">
      <c r="A34" s="27" t="s">
        <v>145</v>
      </c>
      <c r="B34" s="27"/>
      <c r="C34" s="28"/>
      <c r="D34" s="28"/>
      <c r="E34" s="28"/>
      <c r="F34" s="28"/>
      <c r="G34" s="29">
        <f>G20-G31</f>
        <v>3407.8900000000003</v>
      </c>
      <c r="H34" s="19"/>
    </row>
    <row r="36" spans="1:8" x14ac:dyDescent="0.25">
      <c r="A36" s="30" t="s">
        <v>146</v>
      </c>
    </row>
    <row r="37" spans="1:8" x14ac:dyDescent="0.25">
      <c r="A37" s="31" t="s">
        <v>147</v>
      </c>
      <c r="G37"/>
    </row>
    <row r="38" spans="1:8" x14ac:dyDescent="0.25">
      <c r="A38" s="31" t="s">
        <v>148</v>
      </c>
      <c r="G38"/>
    </row>
    <row r="40" spans="1:8" x14ac:dyDescent="0.25">
      <c r="A40" s="30" t="s">
        <v>0</v>
      </c>
      <c r="B40" s="30"/>
      <c r="C40" s="30"/>
      <c r="D40" s="30"/>
      <c r="E40" s="30"/>
      <c r="F40" s="30" t="s">
        <v>129</v>
      </c>
      <c r="G40" s="32" t="s">
        <v>167</v>
      </c>
      <c r="H40" s="30" t="s">
        <v>149</v>
      </c>
    </row>
    <row r="41" spans="1:8" x14ac:dyDescent="0.25">
      <c r="A41" s="31"/>
      <c r="B41" s="31"/>
      <c r="C41" s="31"/>
      <c r="D41" s="31"/>
      <c r="E41" s="31"/>
      <c r="F41" s="31"/>
      <c r="G41" s="33"/>
      <c r="H41" s="31"/>
    </row>
    <row r="42" spans="1:8" x14ac:dyDescent="0.25">
      <c r="A42" s="31"/>
      <c r="B42" s="31"/>
      <c r="C42" s="31"/>
      <c r="D42" s="31"/>
      <c r="E42" s="31"/>
      <c r="F42" s="31"/>
      <c r="G42" s="33"/>
      <c r="H42" s="31"/>
    </row>
    <row r="43" spans="1:8" x14ac:dyDescent="0.25">
      <c r="A43" s="31" t="s">
        <v>150</v>
      </c>
      <c r="B43" s="31"/>
      <c r="C43" s="31"/>
      <c r="D43" s="31"/>
      <c r="E43" s="31"/>
      <c r="F43" s="31"/>
      <c r="G43" s="33">
        <v>5556.42</v>
      </c>
      <c r="H43" s="31"/>
    </row>
    <row r="45" spans="1:8" x14ac:dyDescent="0.25">
      <c r="A45" s="30" t="s">
        <v>143</v>
      </c>
      <c r="B45" s="30"/>
      <c r="C45" s="30"/>
      <c r="D45" s="30"/>
      <c r="E45" s="30"/>
      <c r="F45" s="30"/>
      <c r="G45" s="32">
        <f>SUM(G41:G44)</f>
        <v>5556.42</v>
      </c>
      <c r="H45" s="30"/>
    </row>
    <row r="48" spans="1:8" x14ac:dyDescent="0.25">
      <c r="A48" s="22" t="s">
        <v>40</v>
      </c>
      <c r="B48" s="23"/>
      <c r="C48" s="23"/>
      <c r="D48" s="23"/>
      <c r="E48" s="23"/>
      <c r="F48" s="23"/>
      <c r="G48" s="24"/>
    </row>
    <row r="49" spans="1:8" x14ac:dyDescent="0.25">
      <c r="A49" s="23"/>
      <c r="B49" s="23"/>
      <c r="C49" s="23"/>
      <c r="D49" s="23"/>
      <c r="E49" s="23"/>
      <c r="F49" s="23"/>
      <c r="G49" s="24"/>
    </row>
    <row r="50" spans="1:8" x14ac:dyDescent="0.25">
      <c r="A50" s="23"/>
      <c r="B50" s="23"/>
      <c r="C50" s="23"/>
      <c r="D50" s="23"/>
      <c r="E50" s="23"/>
      <c r="F50" s="23"/>
      <c r="G50" s="24"/>
    </row>
    <row r="51" spans="1:8" x14ac:dyDescent="0.25">
      <c r="A51" s="22" t="s">
        <v>144</v>
      </c>
      <c r="B51" s="23"/>
      <c r="C51" s="23"/>
      <c r="D51" s="23"/>
      <c r="E51" s="23"/>
      <c r="F51" s="23"/>
      <c r="G51" s="24">
        <f>SUM(G50:G50)</f>
        <v>0</v>
      </c>
    </row>
    <row r="52" spans="1:8" x14ac:dyDescent="0.25">
      <c r="A52" s="23"/>
      <c r="B52" s="23"/>
      <c r="C52" s="23"/>
      <c r="D52" s="23"/>
      <c r="E52" s="23"/>
      <c r="F52" s="23"/>
      <c r="G52" s="24"/>
    </row>
    <row r="53" spans="1:8" ht="18.75" x14ac:dyDescent="0.3">
      <c r="A53" s="34" t="s">
        <v>145</v>
      </c>
      <c r="B53" s="34"/>
      <c r="C53" s="35"/>
      <c r="D53" s="35"/>
      <c r="E53" s="35"/>
      <c r="F53" s="35"/>
      <c r="G53" s="36">
        <f>G45-G51</f>
        <v>5556.42</v>
      </c>
      <c r="H53" s="31"/>
    </row>
    <row r="55" spans="1:8" ht="18.75" x14ac:dyDescent="0.3">
      <c r="A55" s="15" t="s">
        <v>151</v>
      </c>
      <c r="G55" s="37">
        <f>G34+G53</f>
        <v>8964.3100000000013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Oct 2025</vt:lpstr>
      <vt:lpstr>LCM Oct</vt:lpstr>
      <vt:lpstr>Nov 2025</vt:lpstr>
      <vt:lpstr>LCM Nov</vt:lpstr>
      <vt:lpstr>Dec 2025</vt:lpstr>
      <vt:lpstr>LCM Dec</vt:lpstr>
      <vt:lpstr>Jan 2026</vt:lpstr>
      <vt:lpstr>LCM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VanAuken</dc:creator>
  <cp:lastModifiedBy>Kate VanAuken</cp:lastModifiedBy>
  <cp:lastPrinted>2026-01-15T18:46:08Z</cp:lastPrinted>
  <dcterms:created xsi:type="dcterms:W3CDTF">2025-10-08T13:37:20Z</dcterms:created>
  <dcterms:modified xsi:type="dcterms:W3CDTF">2026-01-16T13:35:50Z</dcterms:modified>
</cp:coreProperties>
</file>